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unioestebr.sharepoint.com/sites/PRAF/Documentos Compartilhados/ASSESSORIA PRAF/PRAF - 2023/INSTRUÇÃO DE SERVIÇO 2023/INSTRUÇÃO DE SERVIÇO 006-2023 diárias Resolução SEAP 3421-2023/"/>
    </mc:Choice>
  </mc:AlternateContent>
  <xr:revisionPtr revIDLastSave="205" documentId="13_ncr:1_{26376702-2E9C-47E1-898E-5D6E239C6A8F}" xr6:coauthVersionLast="47" xr6:coauthVersionMax="47" xr10:uidLastSave="{B489A66B-62B2-477E-A17A-6EE3B97D7D3F}"/>
  <bookViews>
    <workbookView xWindow="13230" yWindow="435" windowWidth="14970" windowHeight="14085" tabRatio="539" xr2:uid="{00000000-000D-0000-FFFF-FFFF00000000}"/>
  </bookViews>
  <sheets>
    <sheet name="DIARIAS_2022" sheetId="1" r:id="rId1"/>
    <sheet name="RELATÓRIO VIAGEM" sheetId="2" r:id="rId2"/>
  </sheets>
  <definedNames>
    <definedName name="Selecionar5_1">DIARIAS_2022!$B$48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J47" i="1" l="1"/>
  <c r="J46" i="1"/>
  <c r="J45" i="1"/>
  <c r="J44" i="1"/>
  <c r="I29" i="1" l="1"/>
  <c r="E12" i="2"/>
  <c r="J19" i="2" l="1"/>
  <c r="E14" i="2"/>
  <c r="J22" i="2"/>
  <c r="J25" i="2"/>
  <c r="D19" i="2"/>
  <c r="G25" i="2"/>
  <c r="D25" i="2"/>
  <c r="G22" i="2"/>
  <c r="D22" i="2"/>
  <c r="G19" i="2"/>
  <c r="E16" i="2"/>
  <c r="E15" i="2"/>
  <c r="B28" i="2"/>
  <c r="I37" i="2"/>
  <c r="D37" i="2"/>
  <c r="C35" i="1"/>
  <c r="C34" i="1"/>
  <c r="E48" i="1"/>
  <c r="D54" i="1"/>
  <c r="G37" i="2"/>
  <c r="B37" i="2" l="1"/>
  <c r="E35" i="1"/>
  <c r="F35" i="1"/>
  <c r="E37" i="1" s="1"/>
  <c r="G35" i="1" l="1"/>
  <c r="H35" i="1" s="1"/>
  <c r="E38" i="1" l="1"/>
  <c r="E39" i="1"/>
  <c r="E40" i="1" l="1"/>
  <c r="G29" i="1" l="1"/>
  <c r="H29" i="1" s="1"/>
  <c r="J29" i="1" s="1"/>
  <c r="J31" i="1" s="1"/>
  <c r="J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00000000-0006-0000-0000-000001000000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>Preencher com o NR. Do Ramal ou Nr. Telefonico onde pode ser Localizado o Servidor.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D11" authorId="0" shapeId="0" xr:uid="{B5ADF3BA-A77A-49B5-BD58-6E393A15A647}">
      <text>
        <r>
          <rPr>
            <sz val="9"/>
            <color indexed="81"/>
            <rFont val="Segoe UI"/>
            <family val="2"/>
          </rPr>
          <t xml:space="preserve">Marcar de acordo com a Função.
</t>
        </r>
      </text>
    </comment>
    <comment ref="C12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2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2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3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3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3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3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>Preencher com o Nr. Da Conta Corrente da CEF, do Titular desta Solicitação.</t>
        </r>
      </text>
    </comment>
    <comment ref="C15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5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I15" authorId="1" shapeId="0" xr:uid="{00000000-0006-0000-0000-000010000000}">
      <text>
        <r>
          <rPr>
            <b/>
            <sz val="8"/>
            <color indexed="8"/>
            <rFont val="Times New Roman"/>
            <family val="1"/>
          </rPr>
          <t>Preencher o Nome do País de destino final para Esta Solicitação.</t>
        </r>
      </text>
    </comment>
    <comment ref="B18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9" authorId="1" shapeId="0" xr:uid="{3C488A41-7EE9-40B2-A1AC-F68AED1FF03A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MIAMI / CURITIBA / CASCAVEL</t>
        </r>
      </text>
    </comment>
    <comment ref="B21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>Preencher com o nome da Cidade onde se inicia a Viagem/Diária.</t>
        </r>
      </text>
    </comment>
    <comment ref="D21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1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1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1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1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3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3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3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6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o destino e o tipo de transporte conforme consta nas opções em AMARELO.</t>
        </r>
      </text>
    </comment>
    <comment ref="G29" authorId="1" shapeId="0" xr:uid="{00000000-0006-0000-0000-00001D000000}">
      <text>
        <r>
          <rPr>
            <b/>
            <sz val="8"/>
            <color indexed="8"/>
            <rFont val="Times New Roman"/>
            <family val="1"/>
          </rPr>
          <t>Cálculo Automático:
Quantidade máxima de diárias de alimentaçao que pode ser concedida de acordo com o período de afastamento.</t>
        </r>
      </text>
    </comment>
    <comment ref="H29" authorId="1" shapeId="0" xr:uid="{00000000-0006-0000-0000-00001E000000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J29" authorId="1" shapeId="0" xr:uid="{00000000-0006-0000-0000-000020000000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G32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2" authorId="1" shapeId="0" xr:uid="{E43274F7-F1D4-4232-A183-E640B97C14D3}">
      <text>
        <r>
          <rPr>
            <sz val="11"/>
            <color indexed="8"/>
            <rFont val="Arial"/>
            <family val="2"/>
          </rPr>
          <t>O valor do dólar, para cálculo do pagamento, é de responsabilidade da DVF</t>
        </r>
        <r>
          <rPr>
            <sz val="14"/>
            <color indexed="8"/>
            <rFont val="Arial"/>
            <family val="2"/>
          </rPr>
          <t>.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0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1079DD35-5179-4A46-BCAC-4BC24320F0F0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<sst xmlns="http://schemas.openxmlformats.org/spreadsheetml/2006/main" count="128" uniqueCount="101">
  <si>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</si>
  <si>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</si>
  <si>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</si>
  <si>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</si>
  <si>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</si>
  <si>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</si>
  <si>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</si>
  <si>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</si>
  <si>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</si>
  <si>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</si>
  <si>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</si>
  <si>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</si>
  <si>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</si>
  <si>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</si>
  <si>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</si>
  <si>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</si>
  <si>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</si>
  <si>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</si>
  <si>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</si>
  <si>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</si>
  <si>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</si>
  <si>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</si>
  <si>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</si>
  <si>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</si>
  <si>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</si>
  <si>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</si>
  <si>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</si>
  <si>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</si>
  <si>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</si>
  <si>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</si>
  <si>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</si>
  <si>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</si>
  <si>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Concessão</t>
  </si>
  <si>
    <t>Aprovada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</si>
  <si>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</si>
  <si>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</si>
  <si>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</si>
  <si>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</si>
  <si>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</si>
  <si>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</si>
  <si>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</si>
  <si>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</si>
  <si>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</si>
  <si>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</si>
  <si>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</si>
  <si>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</si>
  <si>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</si>
  <si>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</si>
  <si>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</si>
  <si>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</si>
  <si>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</si>
  <si>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</si>
  <si>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</si>
  <si>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OBSERVAÇÃO:</t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</si>
  <si>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</si>
  <si>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</si>
  <si>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</si>
  <si>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</si>
  <si>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</si>
  <si>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</si>
  <si>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</si>
  <si>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</si>
  <si>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</si>
  <si>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</si>
  <si>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</si>
  <si>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</si>
  <si>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</si>
  <si>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</si>
  <si>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</si>
  <si>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</si>
  <si>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</si>
  <si>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t>INTERNACIONAL - SOLICITAÇÃO E CONCESSÃO DE DIÁRIAS</t>
  </si>
  <si>
    <t>AMÉRICA DO NORTE</t>
  </si>
  <si>
    <t>EUROPA/TURQUIA</t>
  </si>
  <si>
    <t>ÁSIA/OCEANIA</t>
  </si>
  <si>
    <t>Unitário $</t>
  </si>
  <si>
    <t>TOTAL $</t>
  </si>
  <si>
    <r>
      <t>DIÁRIAS</t>
    </r>
    <r>
      <rPr>
        <sz val="10"/>
        <rFont val="Arial"/>
        <family val="2"/>
      </rPr>
      <t xml:space="preserve"> para Alimentação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 Hospedagem</t>
    </r>
  </si>
  <si>
    <t>Alimentação e Hospedagem</t>
  </si>
  <si>
    <t>Secretário de Estado</t>
  </si>
  <si>
    <t>Diretor Geral (DAS-1)</t>
  </si>
  <si>
    <t>Chefe de Departamento e Cargos em Comissão, simbologia DAS-2 a DAS-5</t>
  </si>
  <si>
    <t>Técnicos com formação superior e cargos em comissão, símbolo 1-C a 15-C</t>
  </si>
  <si>
    <t>Demais Fincionários</t>
  </si>
  <si>
    <t>Função ou Equival.:</t>
  </si>
  <si>
    <t>Demais Funcionários</t>
  </si>
  <si>
    <t>Evento está incluso Hospedagem e Alimentação</t>
  </si>
  <si>
    <t>TOTAL DA SOLICITAÇÃO (em dólar)</t>
  </si>
  <si>
    <t>Valor TOTAL em dólar</t>
  </si>
  <si>
    <t>preencher</t>
  </si>
  <si>
    <t>Locomoção Urbana e Interurbana</t>
  </si>
  <si>
    <t>Ordenador de despesas</t>
  </si>
  <si>
    <t>AMÉRICA LATINA E CARIBE</t>
  </si>
  <si>
    <t>ORIENTE MÉDIO E ÁFRICA</t>
  </si>
  <si>
    <t>Classificar o destino conforme o Decreto 12736/2022:</t>
  </si>
  <si>
    <t>Notas: 1. A prestação de contas deverá ser no prazo máximo de 2 (dois) dias úteis, contados da data de retorno à sede.</t>
  </si>
  <si>
    <t>3. Anexar Relatório Técnico e demais documentos que comprovem que o servidor esteve no local/órgão visitado para evidenciar a realização da viagem (Certificados, Diplomas, Atas de Reunião, entre outros).</t>
  </si>
  <si>
    <t>4. Caso o aplicativo TaxiGOVPR não esteja disponível, os comprovantes de despesa de locomoção deverão estar de acordo com a legislação vigente. Os Recibos de Táxi ou aplicativo de transporte (nas localidades fora do âmbito do Estado do Paraná) devem conter valor, identificação da UNIDADE, Placa do Veículo, Itinerário, Nome e RG/CPF do Motorista ou CNPJ e Razão Social da Empresa Prestadora de Serviço, Local e Data. SEM ALTERAÇÕES, RASURAS E EMENDAS.</t>
  </si>
  <si>
    <r>
      <t xml:space="preserve">2. Se Houver despesas com locomoção urbana, </t>
    </r>
    <r>
      <rPr>
        <b/>
        <sz val="8"/>
        <rFont val="Arial"/>
        <family val="2"/>
      </rPr>
      <t>usar preferencialmente o aplicativo TaxiGOVPR</t>
    </r>
    <r>
      <rPr>
        <sz val="8"/>
        <rFont val="Arial"/>
        <family val="2"/>
      </rPr>
      <t xml:space="preserve">, para transporte terrestre no âmbito do Estado do Paraná.  </t>
    </r>
  </si>
  <si>
    <r>
      <t xml:space="preserve">Anexo V à Instrução de Serviço nº 006/2023-PRAF  - </t>
    </r>
    <r>
      <rPr>
        <b/>
        <sz val="8"/>
        <color rgb="FFFF0000"/>
        <rFont val="Arial"/>
        <family val="2"/>
      </rPr>
      <t>ePROTOCOLO</t>
    </r>
  </si>
  <si>
    <t>Anexo VIII à Instrução de Serviço nº 006/2023-PRAF.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</si>
</sst>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[$$-409]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2"/>
      <color indexed="12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family val="2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5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5" fillId="0" borderId="0" applyFill="0" applyBorder="0" applyAlignment="0" applyProtection="0"/>
  </cellStyleXfs>
  <cellXfs count="212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6" xfId="0" applyFont="1" applyFill="1" applyBorder="1" applyAlignment="1" applyProtection="1">
      <alignment horizontal="center"/>
    </xf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25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38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0" xfId="0" applyFont="1" applyFill="1" applyBorder="1" applyProtection="1"/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0" fontId="0" fillId="0" borderId="25" xfId="0" applyFill="1" applyBorder="1" applyAlignment="1" applyProtection="1">
      <alignment horizontal="center"/>
    </xf>
    <xf numFmtId="0" fontId="21" fillId="0" borderId="21" xfId="0" applyFont="1" applyFill="1" applyBorder="1" applyAlignment="1" applyProtection="1">
      <alignment horizontal="center"/>
    </xf>
    <xf numFmtId="0" fontId="31" fillId="0" borderId="0" xfId="0" applyFont="1" applyFill="1" applyBorder="1" applyProtection="1"/>
    <xf numFmtId="0" fontId="19" fillId="0" borderId="0" xfId="0" applyFont="1" applyFill="1" applyBorder="1" applyProtection="1"/>
    <xf numFmtId="164" fontId="25" fillId="0" borderId="11" xfId="40" applyFont="1" applyFill="1" applyBorder="1" applyAlignment="1" applyProtection="1"/>
    <xf numFmtId="0" fontId="31" fillId="0" borderId="11" xfId="0" applyFont="1" applyFill="1" applyBorder="1" applyProtection="1"/>
    <xf numFmtId="0" fontId="31" fillId="0" borderId="12" xfId="0" applyFont="1" applyFill="1" applyBorder="1" applyProtection="1"/>
    <xf numFmtId="0" fontId="0" fillId="0" borderId="0" xfId="0" applyFill="1"/>
    <xf numFmtId="0" fontId="4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1" fillId="0" borderId="46" xfId="0" applyFont="1" applyFill="1" applyBorder="1"/>
    <xf numFmtId="0" fontId="21" fillId="0" borderId="0" xfId="0" applyFont="1" applyFill="1"/>
    <xf numFmtId="0" fontId="0" fillId="0" borderId="50" xfId="0" applyFill="1" applyBorder="1"/>
    <xf numFmtId="0" fontId="0" fillId="0" borderId="15" xfId="0" applyFill="1" applyBorder="1"/>
    <xf numFmtId="0" fontId="0" fillId="0" borderId="11" xfId="0" applyFill="1" applyBorder="1"/>
    <xf numFmtId="0" fontId="0" fillId="0" borderId="0" xfId="0" applyFill="1" applyProtection="1"/>
    <xf numFmtId="0" fontId="25" fillId="0" borderId="30" xfId="0" applyFont="1" applyFill="1" applyBorder="1" applyProtection="1"/>
    <xf numFmtId="0" fontId="31" fillId="0" borderId="15" xfId="0" applyFont="1" applyFill="1" applyBorder="1" applyProtection="1"/>
    <xf numFmtId="0" fontId="31" fillId="0" borderId="16" xfId="0" applyFont="1" applyFill="1" applyBorder="1" applyProtection="1"/>
    <xf numFmtId="0" fontId="0" fillId="0" borderId="14" xfId="0" applyFill="1" applyBorder="1" applyProtection="1"/>
    <xf numFmtId="0" fontId="0" fillId="0" borderId="13" xfId="0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1" xfId="0" applyFill="1" applyBorder="1" applyProtection="1"/>
    <xf numFmtId="0" fontId="25" fillId="0" borderId="0" xfId="0" applyFont="1" applyFill="1" applyBorder="1" applyAlignment="1" applyProtection="1"/>
    <xf numFmtId="0" fontId="0" fillId="0" borderId="30" xfId="0" applyFont="1" applyFill="1" applyBorder="1" applyAlignment="1" applyProtection="1"/>
    <xf numFmtId="0" fontId="0" fillId="0" borderId="15" xfId="0" applyFont="1" applyFill="1" applyBorder="1" applyAlignment="1" applyProtection="1"/>
    <xf numFmtId="0" fontId="0" fillId="0" borderId="15" xfId="0" applyFont="1" applyFill="1" applyBorder="1" applyProtection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Fill="1" applyBorder="1" applyProtection="1"/>
    <xf numFmtId="0" fontId="21" fillId="0" borderId="14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14" fontId="0" fillId="0" borderId="46" xfId="0" applyNumberFormat="1" applyFill="1" applyBorder="1" applyProtection="1">
      <protection locked="0"/>
    </xf>
    <xf numFmtId="20" fontId="0" fillId="0" borderId="29" xfId="0" applyNumberFormat="1" applyFill="1" applyBorder="1" applyProtection="1">
      <protection locked="0"/>
    </xf>
    <xf numFmtId="49" fontId="0" fillId="0" borderId="0" xfId="0" applyNumberFormat="1" applyProtection="1"/>
    <xf numFmtId="0" fontId="0" fillId="0" borderId="0" xfId="0" applyNumberFormat="1" applyProtection="1"/>
    <xf numFmtId="14" fontId="46" fillId="26" borderId="0" xfId="0" applyNumberFormat="1" applyFont="1" applyFill="1" applyBorder="1" applyAlignment="1" applyProtection="1">
      <alignment horizontal="center"/>
      <protection locked="0" hidden="1"/>
    </xf>
    <xf numFmtId="0" fontId="46" fillId="26" borderId="13" xfId="0" applyFont="1" applyFill="1" applyBorder="1" applyAlignment="1" applyProtection="1">
      <alignment horizontal="left"/>
      <protection locked="0" hidden="1"/>
    </xf>
    <xf numFmtId="165" fontId="46" fillId="26" borderId="13" xfId="40" applyNumberFormat="1" applyFont="1" applyFill="1" applyBorder="1" applyAlignment="1" applyProtection="1">
      <protection locked="0" hidden="1"/>
    </xf>
    <xf numFmtId="49" fontId="46" fillId="26" borderId="16" xfId="0" applyNumberFormat="1" applyFont="1" applyFill="1" applyBorder="1" applyAlignment="1" applyProtection="1">
      <alignment horizontal="left"/>
      <protection locked="0" hidden="1"/>
    </xf>
    <xf numFmtId="0" fontId="46" fillId="26" borderId="15" xfId="0" applyFont="1" applyFill="1" applyBorder="1" applyAlignment="1" applyProtection="1">
      <alignment horizontal="left"/>
      <protection locked="0" hidden="1"/>
    </xf>
    <xf numFmtId="167" fontId="21" fillId="0" borderId="60" xfId="40" applyNumberFormat="1" applyFont="1" applyFill="1" applyBorder="1" applyAlignment="1" applyProtection="1"/>
    <xf numFmtId="14" fontId="25" fillId="0" borderId="0" xfId="0" applyNumberFormat="1" applyFont="1" applyFill="1" applyBorder="1" applyProtection="1"/>
    <xf numFmtId="0" fontId="30" fillId="28" borderId="0" xfId="0" applyFont="1" applyFill="1" applyProtection="1">
      <protection hidden="1"/>
    </xf>
    <xf numFmtId="0" fontId="31" fillId="28" borderId="0" xfId="0" applyFont="1" applyFill="1" applyProtection="1">
      <protection hidden="1"/>
    </xf>
    <xf numFmtId="0" fontId="31" fillId="29" borderId="0" xfId="0" applyFont="1" applyFill="1" applyBorder="1" applyProtection="1"/>
    <xf numFmtId="21" fontId="31" fillId="29" borderId="0" xfId="0" applyNumberFormat="1" applyFont="1" applyFill="1" applyBorder="1" applyProtection="1"/>
    <xf numFmtId="0" fontId="19" fillId="29" borderId="0" xfId="0" applyFont="1" applyFill="1" applyBorder="1" applyProtection="1"/>
    <xf numFmtId="0" fontId="32" fillId="29" borderId="0" xfId="0" applyFont="1" applyFill="1" applyBorder="1" applyProtection="1"/>
    <xf numFmtId="0" fontId="25" fillId="29" borderId="0" xfId="0" applyFont="1" applyFill="1" applyBorder="1" applyProtection="1"/>
    <xf numFmtId="0" fontId="0" fillId="29" borderId="0" xfId="0" applyNumberFormat="1" applyFill="1" applyProtection="1"/>
    <xf numFmtId="164" fontId="21" fillId="25" borderId="19" xfId="40" applyFont="1" applyFill="1" applyBorder="1" applyAlignment="1" applyProtection="1">
      <protection locked="0" hidden="1"/>
    </xf>
    <xf numFmtId="0" fontId="21" fillId="0" borderId="68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0" fillId="0" borderId="0" xfId="0" applyBorder="1"/>
    <xf numFmtId="0" fontId="19" fillId="0" borderId="75" xfId="0" applyFont="1" applyFill="1" applyBorder="1" applyAlignment="1" applyProtection="1">
      <alignment horizontal="center"/>
    </xf>
    <xf numFmtId="0" fontId="19" fillId="0" borderId="76" xfId="0" applyFont="1" applyFill="1" applyBorder="1" applyAlignment="1" applyProtection="1">
      <alignment horizontal="center"/>
    </xf>
    <xf numFmtId="0" fontId="21" fillId="0" borderId="77" xfId="0" applyFont="1" applyFill="1" applyBorder="1" applyProtection="1"/>
    <xf numFmtId="167" fontId="21" fillId="0" borderId="76" xfId="40" applyNumberFormat="1" applyFont="1" applyFill="1" applyBorder="1" applyAlignment="1" applyProtection="1"/>
    <xf numFmtId="0" fontId="0" fillId="0" borderId="78" xfId="0" applyFont="1" applyFill="1" applyBorder="1" applyAlignment="1" applyProtection="1">
      <alignment vertical="center"/>
    </xf>
    <xf numFmtId="0" fontId="0" fillId="0" borderId="79" xfId="0" applyBorder="1"/>
    <xf numFmtId="167" fontId="21" fillId="0" borderId="81" xfId="40" applyNumberFormat="1" applyFont="1" applyFill="1" applyBorder="1" applyAlignment="1" applyProtection="1"/>
    <xf numFmtId="164" fontId="21" fillId="26" borderId="83" xfId="40" applyFont="1" applyFill="1" applyBorder="1" applyAlignment="1" applyProtection="1">
      <protection locked="0" hidden="1"/>
    </xf>
    <xf numFmtId="167" fontId="50" fillId="26" borderId="84" xfId="0" applyNumberFormat="1" applyFont="1" applyFill="1" applyBorder="1" applyAlignment="1" applyProtection="1">
      <alignment horizontal="center"/>
      <protection locked="0" hidden="1"/>
    </xf>
    <xf numFmtId="20" fontId="46" fillId="26" borderId="0" xfId="0" applyNumberFormat="1" applyFont="1" applyFill="1" applyBorder="1" applyAlignment="1" applyProtection="1">
      <alignment horizontal="center"/>
      <protection locked="0" hidden="1"/>
    </xf>
    <xf numFmtId="0" fontId="19" fillId="0" borderId="85" xfId="0" applyFont="1" applyFill="1" applyBorder="1" applyAlignment="1" applyProtection="1">
      <alignment horizontal="center" vertical="top" wrapText="1"/>
    </xf>
    <xf numFmtId="0" fontId="19" fillId="0" borderId="62" xfId="0" applyFont="1" applyFill="1" applyBorder="1" applyAlignment="1" applyProtection="1">
      <alignment horizontal="center" vertical="top" wrapText="1"/>
    </xf>
    <xf numFmtId="0" fontId="19" fillId="0" borderId="63" xfId="0" applyFont="1" applyFill="1" applyBorder="1" applyAlignment="1" applyProtection="1">
      <alignment horizontal="center" vertical="top" wrapText="1"/>
    </xf>
    <xf numFmtId="20" fontId="46" fillId="26" borderId="88" xfId="0" applyNumberFormat="1" applyFont="1" applyFill="1" applyBorder="1" applyAlignment="1" applyProtection="1">
      <alignment horizontal="center"/>
      <protection locked="0" hidden="1"/>
    </xf>
    <xf numFmtId="0" fontId="0" fillId="0" borderId="78" xfId="0" applyFont="1" applyFill="1" applyBorder="1" applyProtection="1"/>
    <xf numFmtId="0" fontId="19" fillId="0" borderId="89" xfId="0" applyFont="1" applyFill="1" applyBorder="1" applyAlignment="1" applyProtection="1">
      <alignment horizontal="center" vertical="top" wrapText="1"/>
    </xf>
    <xf numFmtId="14" fontId="46" fillId="26" borderId="65" xfId="0" applyNumberFormat="1" applyFont="1" applyFill="1" applyBorder="1" applyAlignment="1" applyProtection="1">
      <alignment horizontal="center"/>
      <protection locked="0" hidden="1"/>
    </xf>
    <xf numFmtId="20" fontId="46" fillId="26" borderId="66" xfId="0" applyNumberFormat="1" applyFont="1" applyFill="1" applyBorder="1" applyAlignment="1" applyProtection="1">
      <alignment horizontal="center"/>
      <protection locked="0" hidden="1"/>
    </xf>
    <xf numFmtId="0" fontId="25" fillId="0" borderId="0" xfId="0" applyFont="1" applyFill="1" applyBorder="1" applyProtection="1"/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46" fillId="26" borderId="0" xfId="0" applyFont="1" applyFill="1" applyBorder="1" applyAlignment="1" applyProtection="1">
      <alignment horizontal="left"/>
      <protection locked="0" hidden="1"/>
    </xf>
    <xf numFmtId="0" fontId="19" fillId="0" borderId="0" xfId="0" applyFont="1" applyFill="1" applyBorder="1" applyAlignment="1" applyProtection="1">
      <alignment horizontal="left"/>
    </xf>
    <xf numFmtId="0" fontId="21" fillId="0" borderId="14" xfId="0" applyFont="1" applyFill="1" applyBorder="1" applyAlignment="1" applyProtection="1">
      <alignment horizontal="left"/>
    </xf>
    <xf numFmtId="0" fontId="47" fillId="26" borderId="0" xfId="0" applyFont="1" applyFill="1" applyBorder="1" applyAlignment="1" applyProtection="1">
      <alignment horizontal="left"/>
      <protection locked="0" hidden="1"/>
    </xf>
    <xf numFmtId="0" fontId="21" fillId="0" borderId="0" xfId="0" applyFont="1" applyFill="1" applyBorder="1" applyAlignment="1" applyProtection="1">
      <alignment horizontal="left"/>
    </xf>
    <xf numFmtId="0" fontId="20" fillId="2" borderId="40" xfId="0" applyFont="1" applyFill="1" applyBorder="1" applyAlignment="1">
      <alignment horizontal="center"/>
    </xf>
    <xf numFmtId="0" fontId="46" fillId="26" borderId="11" xfId="0" applyFont="1" applyFill="1" applyBorder="1" applyAlignment="1" applyProtection="1">
      <alignment horizontal="left"/>
      <protection locked="0" hidden="1"/>
    </xf>
    <xf numFmtId="0" fontId="47" fillId="26" borderId="12" xfId="0" applyFont="1" applyFill="1" applyBorder="1" applyAlignment="1" applyProtection="1">
      <alignment horizontal="left"/>
      <protection locked="0" hidden="1"/>
    </xf>
    <xf numFmtId="0" fontId="21" fillId="0" borderId="30" xfId="0" applyFont="1" applyFill="1" applyBorder="1" applyAlignment="1" applyProtection="1">
      <alignment horizontal="left"/>
    </xf>
    <xf numFmtId="0" fontId="46" fillId="26" borderId="15" xfId="0" applyFont="1" applyFill="1" applyBorder="1" applyAlignment="1" applyProtection="1">
      <alignment horizontal="left"/>
      <protection locked="0" hidden="1"/>
    </xf>
    <xf numFmtId="0" fontId="28" fillId="25" borderId="0" xfId="0" applyFont="1" applyFill="1" applyBorder="1" applyAlignment="1" applyProtection="1">
      <alignment horizontal="center"/>
      <protection locked="0" hidden="1"/>
    </xf>
    <xf numFmtId="0" fontId="28" fillId="25" borderId="13" xfId="0" applyFont="1" applyFill="1" applyBorder="1" applyAlignment="1" applyProtection="1">
      <alignment horizontal="center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51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1" xfId="0" applyFont="1" applyFill="1" applyBorder="1" applyAlignment="1" applyProtection="1">
      <alignment horizontal="center" vertical="top" wrapText="1"/>
    </xf>
    <xf numFmtId="0" fontId="19" fillId="0" borderId="87" xfId="0" applyFont="1" applyFill="1" applyBorder="1" applyAlignment="1" applyProtection="1">
      <alignment horizontal="center" vertical="top" wrapText="1"/>
    </xf>
    <xf numFmtId="0" fontId="19" fillId="0" borderId="92" xfId="0" applyFont="1" applyFill="1" applyBorder="1" applyAlignment="1" applyProtection="1">
      <alignment horizontal="center" vertical="top" wrapText="1"/>
    </xf>
    <xf numFmtId="0" fontId="21" fillId="0" borderId="23" xfId="0" applyFont="1" applyFill="1" applyBorder="1" applyAlignment="1" applyProtection="1">
      <alignment horizontal="left"/>
    </xf>
    <xf numFmtId="0" fontId="46" fillId="26" borderId="31" xfId="0" applyFont="1" applyFill="1" applyBorder="1" applyAlignment="1" applyProtection="1">
      <alignment horizontal="left"/>
      <protection locked="0" hidden="1"/>
    </xf>
    <xf numFmtId="0" fontId="19" fillId="0" borderId="38" xfId="0" applyFont="1" applyFill="1" applyBorder="1" applyAlignment="1" applyProtection="1">
      <alignment horizontal="left"/>
    </xf>
    <xf numFmtId="0" fontId="46" fillId="26" borderId="30" xfId="0" applyFont="1" applyFill="1" applyBorder="1" applyAlignment="1" applyProtection="1">
      <alignment horizontal="justify" vertical="top" wrapText="1"/>
      <protection locked="0"/>
    </xf>
    <xf numFmtId="0" fontId="46" fillId="26" borderId="15" xfId="0" applyFont="1" applyFill="1" applyBorder="1" applyAlignment="1" applyProtection="1">
      <alignment horizontal="justify" vertical="top" wrapText="1"/>
      <protection locked="0"/>
    </xf>
    <xf numFmtId="0" fontId="46" fillId="26" borderId="16" xfId="0" applyFont="1" applyFill="1" applyBorder="1" applyAlignment="1" applyProtection="1">
      <alignment horizontal="justify" vertical="top" wrapText="1"/>
      <protection locked="0"/>
    </xf>
    <xf numFmtId="0" fontId="20" fillId="2" borderId="33" xfId="0" applyFont="1" applyFill="1" applyBorder="1" applyAlignment="1">
      <alignment horizontal="center"/>
    </xf>
    <xf numFmtId="0" fontId="27" fillId="27" borderId="69" xfId="0" applyFont="1" applyFill="1" applyBorder="1" applyAlignment="1" applyProtection="1">
      <alignment horizontal="left"/>
    </xf>
    <xf numFmtId="0" fontId="27" fillId="27" borderId="70" xfId="0" applyFont="1" applyFill="1" applyBorder="1" applyAlignment="1" applyProtection="1">
      <alignment horizontal="left"/>
    </xf>
    <xf numFmtId="0" fontId="28" fillId="25" borderId="71" xfId="0" applyFont="1" applyFill="1" applyBorder="1" applyAlignment="1" applyProtection="1">
      <alignment horizontal="center"/>
      <protection locked="0" hidden="1"/>
    </xf>
    <xf numFmtId="0" fontId="28" fillId="25" borderId="72" xfId="0" applyFont="1" applyFill="1" applyBorder="1" applyAlignment="1" applyProtection="1">
      <alignment horizontal="center"/>
      <protection locked="0" hidden="1"/>
    </xf>
    <xf numFmtId="0" fontId="28" fillId="25" borderId="73" xfId="0" applyFont="1" applyFill="1" applyBorder="1" applyAlignment="1" applyProtection="1">
      <alignment horizontal="center"/>
      <protection locked="0" hidden="1"/>
    </xf>
    <xf numFmtId="0" fontId="20" fillId="0" borderId="74" xfId="0" applyFont="1" applyFill="1" applyBorder="1" applyAlignment="1" applyProtection="1">
      <alignment horizontal="justify" vertical="center"/>
    </xf>
    <xf numFmtId="0" fontId="20" fillId="0" borderId="39" xfId="0" applyFont="1" applyFill="1" applyBorder="1" applyAlignment="1" applyProtection="1">
      <alignment horizontal="justify" vertical="center"/>
    </xf>
    <xf numFmtId="14" fontId="46" fillId="26" borderId="78" xfId="0" applyNumberFormat="1" applyFont="1" applyFill="1" applyBorder="1" applyAlignment="1" applyProtection="1">
      <alignment horizontal="left"/>
      <protection locked="0" hidden="1"/>
    </xf>
    <xf numFmtId="0" fontId="46" fillId="26" borderId="14" xfId="0" applyFont="1" applyFill="1" applyBorder="1" applyAlignment="1" applyProtection="1">
      <alignment horizontal="left"/>
      <protection locked="0" hidden="1"/>
    </xf>
    <xf numFmtId="0" fontId="46" fillId="26" borderId="93" xfId="0" applyFont="1" applyFill="1" applyBorder="1" applyAlignment="1" applyProtection="1">
      <alignment horizontal="left"/>
      <protection locked="0" hidden="1"/>
    </xf>
    <xf numFmtId="0" fontId="46" fillId="26" borderId="94" xfId="0" applyFont="1" applyFill="1" applyBorder="1" applyAlignment="1" applyProtection="1">
      <alignment horizontal="left"/>
      <protection locked="0" hidden="1"/>
    </xf>
    <xf numFmtId="0" fontId="19" fillId="0" borderId="86" xfId="0" applyFont="1" applyFill="1" applyBorder="1" applyAlignment="1" applyProtection="1">
      <alignment horizontal="center" vertical="top" wrapText="1"/>
    </xf>
    <xf numFmtId="0" fontId="19" fillId="0" borderId="85" xfId="0" applyFont="1" applyFill="1" applyBorder="1" applyAlignment="1" applyProtection="1">
      <alignment horizontal="center" vertical="top" wrapText="1"/>
    </xf>
    <xf numFmtId="0" fontId="19" fillId="0" borderId="64" xfId="0" applyFont="1" applyFill="1" applyBorder="1" applyAlignment="1" applyProtection="1">
      <alignment horizontal="left" vertical="center"/>
    </xf>
    <xf numFmtId="0" fontId="19" fillId="0" borderId="90" xfId="0" applyFont="1" applyFill="1" applyBorder="1" applyAlignment="1" applyProtection="1">
      <alignment horizontal="left" vertical="center"/>
    </xf>
    <xf numFmtId="0" fontId="19" fillId="25" borderId="65" xfId="0" applyFont="1" applyFill="1" applyBorder="1" applyAlignment="1" applyProtection="1">
      <alignment horizontal="center" vertical="center"/>
      <protection locked="0" hidden="1"/>
    </xf>
    <xf numFmtId="0" fontId="46" fillId="26" borderId="91" xfId="0" applyFont="1" applyFill="1" applyBorder="1" applyAlignment="1" applyProtection="1">
      <alignment horizontal="left"/>
      <protection locked="0" hidden="1"/>
    </xf>
    <xf numFmtId="0" fontId="46" fillId="26" borderId="65" xfId="0" applyFont="1" applyFill="1" applyBorder="1" applyAlignment="1" applyProtection="1">
      <alignment horizontal="left"/>
      <protection locked="0" hidden="1"/>
    </xf>
    <xf numFmtId="166" fontId="31" fillId="29" borderId="0" xfId="0" applyNumberFormat="1" applyFont="1" applyFill="1" applyBorder="1" applyAlignment="1" applyProtection="1">
      <alignment horizontal="center"/>
    </xf>
    <xf numFmtId="0" fontId="33" fillId="0" borderId="38" xfId="0" applyFont="1" applyFill="1" applyBorder="1" applyAlignment="1" applyProtection="1">
      <alignment horizontal="center" vertical="top" wrapText="1"/>
      <protection locked="0" hidden="1"/>
    </xf>
    <xf numFmtId="0" fontId="32" fillId="0" borderId="33" xfId="0" applyFont="1" applyFill="1" applyBorder="1" applyAlignment="1" applyProtection="1">
      <alignment horizontal="justify" vertical="top" wrapText="1"/>
    </xf>
    <xf numFmtId="0" fontId="21" fillId="0" borderId="80" xfId="0" applyFont="1" applyFill="1" applyBorder="1" applyProtection="1"/>
    <xf numFmtId="0" fontId="21" fillId="0" borderId="67" xfId="0" applyFont="1" applyFill="1" applyBorder="1" applyProtection="1"/>
    <xf numFmtId="0" fontId="21" fillId="0" borderId="82" xfId="0" applyFont="1" applyFill="1" applyBorder="1" applyAlignment="1" applyProtection="1">
      <alignment horizontal="left"/>
    </xf>
    <xf numFmtId="0" fontId="21" fillId="0" borderId="83" xfId="0" applyFont="1" applyFill="1" applyBorder="1" applyAlignment="1" applyProtection="1">
      <alignment horizontal="left"/>
    </xf>
    <xf numFmtId="0" fontId="19" fillId="0" borderId="83" xfId="0" applyFont="1" applyFill="1" applyBorder="1" applyAlignment="1" applyProtection="1">
      <alignment horizontal="center"/>
    </xf>
    <xf numFmtId="0" fontId="0" fillId="0" borderId="35" xfId="0" applyFont="1" applyFill="1" applyBorder="1" applyAlignment="1" applyProtection="1">
      <alignment horizontal="center"/>
    </xf>
    <xf numFmtId="0" fontId="25" fillId="0" borderId="36" xfId="0" applyFont="1" applyFill="1" applyBorder="1" applyAlignment="1" applyProtection="1">
      <alignment horizontal="center"/>
    </xf>
    <xf numFmtId="0" fontId="25" fillId="0" borderId="37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center"/>
    </xf>
    <xf numFmtId="0" fontId="25" fillId="0" borderId="16" xfId="0" applyFont="1" applyFill="1" applyBorder="1" applyAlignment="1" applyProtection="1">
      <alignment horizontal="center"/>
    </xf>
    <xf numFmtId="0" fontId="25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left"/>
    </xf>
    <xf numFmtId="0" fontId="25" fillId="0" borderId="0" xfId="0" applyFont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4" fillId="0" borderId="32" xfId="0" applyFont="1" applyBorder="1" applyAlignment="1" applyProtection="1">
      <alignment horizontal="left"/>
      <protection locked="0" hidden="1"/>
    </xf>
    <xf numFmtId="0" fontId="21" fillId="0" borderId="44" xfId="0" applyFont="1" applyFill="1" applyBorder="1" applyAlignment="1">
      <alignment horizontal="left"/>
    </xf>
    <xf numFmtId="0" fontId="0" fillId="0" borderId="53" xfId="0" applyFill="1" applyBorder="1" applyAlignment="1" applyProtection="1">
      <alignment horizontal="left"/>
    </xf>
    <xf numFmtId="0" fontId="0" fillId="0" borderId="55" xfId="0" applyFill="1" applyBorder="1" applyAlignment="1" applyProtection="1">
      <alignment horizontal="left"/>
    </xf>
    <xf numFmtId="0" fontId="21" fillId="0" borderId="46" xfId="0" applyFont="1" applyFill="1" applyBorder="1" applyAlignment="1">
      <alignment horizontal="right"/>
    </xf>
    <xf numFmtId="0" fontId="39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40" fillId="0" borderId="25" xfId="0" applyFont="1" applyFill="1" applyBorder="1" applyAlignment="1">
      <alignment horizontal="center"/>
    </xf>
    <xf numFmtId="0" fontId="41" fillId="0" borderId="25" xfId="0" applyFont="1" applyFill="1" applyBorder="1" applyAlignment="1">
      <alignment horizontal="center"/>
    </xf>
    <xf numFmtId="0" fontId="40" fillId="0" borderId="41" xfId="0" applyFont="1" applyFill="1" applyBorder="1" applyAlignment="1">
      <alignment horizontal="left"/>
    </xf>
    <xf numFmtId="0" fontId="0" fillId="0" borderId="59" xfId="0" applyFill="1" applyBorder="1" applyAlignment="1" applyProtection="1">
      <alignment horizontal="center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0" fontId="21" fillId="0" borderId="42" xfId="0" applyFont="1" applyFill="1" applyBorder="1" applyAlignment="1">
      <alignment horizontal="left"/>
    </xf>
    <xf numFmtId="0" fontId="0" fillId="0" borderId="43" xfId="0" applyFill="1" applyBorder="1" applyAlignment="1" applyProtection="1">
      <alignment horizontal="left"/>
    </xf>
    <xf numFmtId="0" fontId="21" fillId="0" borderId="39" xfId="0" applyFont="1" applyFill="1" applyBorder="1" applyAlignment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52" xfId="0" applyFill="1" applyBorder="1" applyAlignment="1" applyProtection="1">
      <alignment horizontal="left"/>
    </xf>
    <xf numFmtId="0" fontId="0" fillId="0" borderId="34" xfId="0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left"/>
    </xf>
    <xf numFmtId="0" fontId="21" fillId="0" borderId="45" xfId="0" applyFont="1" applyFill="1" applyBorder="1" applyAlignment="1">
      <alignment horizontal="center"/>
    </xf>
    <xf numFmtId="49" fontId="0" fillId="26" borderId="47" xfId="0" applyNumberFormat="1" applyFill="1" applyBorder="1" applyAlignment="1" applyProtection="1">
      <alignment horizontal="justify" vertical="top" wrapText="1"/>
      <protection locked="0"/>
    </xf>
    <xf numFmtId="49" fontId="0" fillId="26" borderId="48" xfId="0" applyNumberFormat="1" applyFill="1" applyBorder="1" applyAlignment="1" applyProtection="1">
      <alignment horizontal="justify" vertical="top" wrapText="1"/>
      <protection locked="0"/>
    </xf>
    <xf numFmtId="49" fontId="0" fillId="26" borderId="49" xfId="0" applyNumberFormat="1" applyFill="1" applyBorder="1" applyAlignment="1" applyProtection="1">
      <alignment horizontal="justify" vertical="top" wrapText="1"/>
      <protection locked="0"/>
    </xf>
    <xf numFmtId="0" fontId="0" fillId="0" borderId="46" xfId="0" applyFill="1" applyBorder="1" applyAlignment="1" applyProtection="1">
      <alignment horizontal="left"/>
    </xf>
    <xf numFmtId="0" fontId="21" fillId="0" borderId="45" xfId="0" applyFont="1" applyBorder="1" applyAlignment="1">
      <alignment horizontal="center"/>
    </xf>
    <xf numFmtId="0" fontId="0" fillId="0" borderId="46" xfId="0" applyFill="1" applyBorder="1" applyAlignment="1" applyProtection="1">
      <alignment horizontal="left"/>
      <protection locked="0"/>
    </xf>
    <xf numFmtId="0" fontId="40" fillId="0" borderId="45" xfId="0" applyFont="1" applyFill="1" applyBorder="1" applyAlignment="1">
      <alignment horizontal="left"/>
    </xf>
    <xf numFmtId="0" fontId="0" fillId="0" borderId="47" xfId="0" applyFill="1" applyBorder="1" applyAlignment="1" applyProtection="1">
      <alignment horizontal="justify" vertical="top" wrapText="1"/>
    </xf>
    <xf numFmtId="0" fontId="0" fillId="0" borderId="48" xfId="0" applyFill="1" applyBorder="1" applyAlignment="1" applyProtection="1">
      <alignment horizontal="justify" vertical="top" wrapText="1"/>
    </xf>
    <xf numFmtId="0" fontId="0" fillId="0" borderId="49" xfId="0" applyFill="1" applyBorder="1" applyAlignment="1" applyProtection="1">
      <alignment horizontal="justify" vertical="top" wrapText="1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center"/>
    </xf>
    <xf numFmtId="0" fontId="40" fillId="0" borderId="42" xfId="0" applyFont="1" applyFill="1" applyBorder="1" applyAlignment="1">
      <alignment horizontal="center"/>
    </xf>
    <xf numFmtId="0" fontId="40" fillId="0" borderId="43" xfId="0" applyFont="1" applyFill="1" applyBorder="1" applyAlignment="1">
      <alignment horizontal="center"/>
    </xf>
    <xf numFmtId="0" fontId="40" fillId="0" borderId="42" xfId="0" applyFont="1" applyFill="1" applyBorder="1" applyAlignment="1" applyProtection="1">
      <alignment horizontal="center"/>
    </xf>
    <xf numFmtId="14" fontId="43" fillId="0" borderId="29" xfId="0" applyNumberFormat="1" applyFont="1" applyFill="1" applyBorder="1" applyAlignment="1" applyProtection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142194</xdr:rowOff>
    </xdr:from>
    <xdr:to>
      <xdr:col>9</xdr:col>
      <xdr:colOff>656167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4783" y="142194"/>
          <a:ext cx="579967" cy="798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</xdr:row>
      <xdr:rowOff>19050</xdr:rowOff>
    </xdr:from>
    <xdr:to>
      <xdr:col>9</xdr:col>
      <xdr:colOff>1209675</xdr:colOff>
      <xdr:row>30</xdr:row>
      <xdr:rowOff>685800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15F52EB9-CE7C-485E-96ED-C4EE87D16071}"/>
            </a:ext>
          </a:extLst>
        </xdr:cNvPr>
        <xdr:cNvSpPr txBox="1"/>
      </xdr:nvSpPr>
      <xdr:spPr>
        <a:xfrm>
          <a:off x="190500" y="5410200"/>
          <a:ext cx="5772150" cy="6667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19050</xdr:colOff>
      <xdr:row>33</xdr:row>
      <xdr:rowOff>57150</xdr:rowOff>
    </xdr:from>
    <xdr:to>
      <xdr:col>9</xdr:col>
      <xdr:colOff>1219199</xdr:colOff>
      <xdr:row>33</xdr:row>
      <xdr:rowOff>828675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53B8F248-16C5-4273-8C73-517650F4A122}"/>
            </a:ext>
          </a:extLst>
        </xdr:cNvPr>
        <xdr:cNvSpPr txBox="1"/>
      </xdr:nvSpPr>
      <xdr:spPr>
        <a:xfrm>
          <a:off x="200025" y="6505575"/>
          <a:ext cx="5772149" cy="7715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Q68"/>
  <sheetViews>
    <sheetView showGridLines="0" tabSelected="1" zoomScale="90" zoomScaleNormal="90" workbookViewId="0">
      <selection activeCell="G26" sqref="G26:J26"/>
    </sheetView>
  </sheetViews>
  <sheetFormatPr defaultColWidth="9" defaultRowHeight="12.75" x14ac:dyDescent="0.2"/>
  <cols>
    <col min="1" max="1" width="1.7109375" style="1" customWidth="1"/>
    <col min="2" max="2" width="7.85546875" style="1" customWidth="1"/>
    <col min="3" max="3" width="12" style="1" customWidth="1"/>
    <col min="4" max="4" width="9.7109375" style="1" customWidth="1"/>
    <col min="5" max="5" width="11.7109375" style="1" customWidth="1"/>
    <col min="6" max="6" width="8.28515625" style="1" customWidth="1"/>
    <col min="7" max="7" width="11.140625" style="1" customWidth="1"/>
    <col min="8" max="8" width="10.5703125" style="1" customWidth="1"/>
    <col min="9" max="9" width="10.85546875" style="1" customWidth="1"/>
    <col min="10" max="10" width="11.28515625" style="1" customWidth="1"/>
    <col min="11" max="16384" width="9" style="1"/>
  </cols>
  <sheetData>
    <row r="1" spans="2:17" x14ac:dyDescent="0.2">
      <c r="B1" s="2" t="s">
        <v>0</v>
      </c>
    </row>
    <row r="2" spans="2:17" ht="11.25" customHeight="1" x14ac:dyDescent="0.2"/>
    <row r="3" spans="2:17" ht="17.25" customHeight="1" x14ac:dyDescent="0.2"/>
    <row r="4" spans="2:17" ht="16.5" customHeight="1" x14ac:dyDescent="0.2">
      <c r="I4" s="108" t="s">
        <v>55</v>
      </c>
      <c r="J4" s="108"/>
    </row>
    <row r="5" spans="2:17" ht="16.5" customHeight="1" x14ac:dyDescent="0.2">
      <c r="I5" s="8"/>
      <c r="J5" s="8"/>
    </row>
    <row r="6" spans="2:17" ht="18" x14ac:dyDescent="0.25">
      <c r="B6" s="109" t="s">
        <v>71</v>
      </c>
      <c r="C6" s="109"/>
      <c r="D6" s="109"/>
      <c r="E6" s="109"/>
      <c r="F6" s="109"/>
      <c r="G6" s="109"/>
      <c r="H6" s="109"/>
      <c r="I6" s="109"/>
      <c r="J6" s="109"/>
    </row>
    <row r="7" spans="2:17" ht="12" customHeight="1" thickBot="1" x14ac:dyDescent="0.25">
      <c r="B7" s="110" t="s">
        <v>99</v>
      </c>
      <c r="C7" s="110"/>
      <c r="D7" s="110"/>
      <c r="E7" s="110"/>
      <c r="F7" s="110"/>
      <c r="G7" s="110"/>
      <c r="H7" s="110"/>
      <c r="I7" s="110"/>
      <c r="J7" s="110"/>
    </row>
    <row r="8" spans="2:17" ht="16.5" thickBot="1" x14ac:dyDescent="0.3">
      <c r="B8" s="111" t="s">
        <v>1</v>
      </c>
      <c r="C8" s="112"/>
      <c r="D8" s="112"/>
      <c r="E8" s="112"/>
      <c r="F8" s="112"/>
      <c r="G8" s="112"/>
      <c r="H8" s="112"/>
      <c r="I8" s="112"/>
      <c r="J8" s="113"/>
    </row>
    <row r="9" spans="2:17" x14ac:dyDescent="0.2">
      <c r="B9" s="62" t="s">
        <v>56</v>
      </c>
      <c r="C9" s="114"/>
      <c r="D9" s="114"/>
      <c r="E9" s="115" t="s">
        <v>2</v>
      </c>
      <c r="F9" s="115"/>
      <c r="G9" s="114"/>
      <c r="H9" s="114"/>
      <c r="I9" s="63" t="s">
        <v>3</v>
      </c>
      <c r="J9" s="71"/>
    </row>
    <row r="10" spans="2:17" x14ac:dyDescent="0.2">
      <c r="B10" s="116" t="s">
        <v>4</v>
      </c>
      <c r="C10" s="116"/>
      <c r="D10" s="117"/>
      <c r="E10" s="117"/>
      <c r="F10" s="117"/>
      <c r="G10" s="117"/>
      <c r="H10" s="118" t="s">
        <v>5</v>
      </c>
      <c r="I10" s="118"/>
      <c r="J10" s="72"/>
    </row>
    <row r="11" spans="2:17" ht="13.5" x14ac:dyDescent="0.2">
      <c r="B11" s="64" t="s">
        <v>84</v>
      </c>
      <c r="C11" s="65"/>
      <c r="D11" s="124" t="s">
        <v>85</v>
      </c>
      <c r="E11" s="124"/>
      <c r="F11" s="124"/>
      <c r="G11" s="124"/>
      <c r="H11" s="124"/>
      <c r="I11" s="124"/>
      <c r="J11" s="125"/>
    </row>
    <row r="12" spans="2:17" x14ac:dyDescent="0.2">
      <c r="B12" s="14" t="s">
        <v>6</v>
      </c>
      <c r="C12" s="114"/>
      <c r="D12" s="114"/>
      <c r="E12" s="114"/>
      <c r="F12" s="15" t="s">
        <v>7</v>
      </c>
      <c r="G12" s="114"/>
      <c r="H12" s="114"/>
      <c r="I12" s="16" t="s">
        <v>8</v>
      </c>
      <c r="J12" s="71"/>
    </row>
    <row r="13" spans="2:17" ht="15" customHeight="1" thickBot="1" x14ac:dyDescent="0.25">
      <c r="B13" s="122" t="s">
        <v>9</v>
      </c>
      <c r="C13" s="122"/>
      <c r="D13" s="17" t="s">
        <v>10</v>
      </c>
      <c r="E13" s="123"/>
      <c r="F13" s="123"/>
      <c r="G13" s="18" t="s">
        <v>11</v>
      </c>
      <c r="H13" s="74"/>
      <c r="I13" s="19" t="s">
        <v>12</v>
      </c>
      <c r="J13" s="73"/>
    </row>
    <row r="14" spans="2:17" ht="16.5" thickBot="1" x14ac:dyDescent="0.3">
      <c r="B14" s="119" t="s">
        <v>13</v>
      </c>
      <c r="C14" s="119"/>
      <c r="D14" s="119"/>
      <c r="E14" s="119"/>
      <c r="F14" s="119"/>
      <c r="G14" s="119"/>
      <c r="H14" s="119"/>
      <c r="I14" s="119"/>
      <c r="J14" s="119"/>
    </row>
    <row r="15" spans="2:17" x14ac:dyDescent="0.2">
      <c r="B15" s="20" t="s">
        <v>14</v>
      </c>
      <c r="C15" s="120"/>
      <c r="D15" s="120"/>
      <c r="E15" s="21" t="s">
        <v>15</v>
      </c>
      <c r="F15" s="120"/>
      <c r="G15" s="120"/>
      <c r="H15" s="21" t="s">
        <v>16</v>
      </c>
      <c r="I15" s="121"/>
      <c r="J15" s="121"/>
    </row>
    <row r="16" spans="2:17" x14ac:dyDescent="0.2">
      <c r="B16" s="131" t="s">
        <v>17</v>
      </c>
      <c r="C16" s="131"/>
      <c r="D16" s="132"/>
      <c r="E16" s="132"/>
      <c r="F16" s="132"/>
      <c r="G16" s="132"/>
      <c r="H16" s="132"/>
      <c r="I16" s="132"/>
      <c r="J16" s="132"/>
      <c r="P16" s="3"/>
      <c r="Q16" s="3"/>
    </row>
    <row r="17" spans="2:12" x14ac:dyDescent="0.2">
      <c r="B17" s="133" t="s">
        <v>18</v>
      </c>
      <c r="C17" s="133"/>
      <c r="D17" s="133"/>
      <c r="E17" s="133"/>
      <c r="F17" s="133"/>
      <c r="G17" s="133"/>
      <c r="H17" s="133"/>
      <c r="I17" s="133"/>
      <c r="J17" s="133"/>
    </row>
    <row r="18" spans="2:12" ht="39" customHeight="1" thickBot="1" x14ac:dyDescent="0.25">
      <c r="B18" s="134"/>
      <c r="C18" s="135"/>
      <c r="D18" s="135"/>
      <c r="E18" s="135"/>
      <c r="F18" s="135"/>
      <c r="G18" s="135"/>
      <c r="H18" s="135"/>
      <c r="I18" s="135"/>
      <c r="J18" s="136"/>
    </row>
    <row r="19" spans="2:12" ht="16.350000000000001" customHeight="1" thickBot="1" x14ac:dyDescent="0.25">
      <c r="B19" s="126" t="s">
        <v>19</v>
      </c>
      <c r="C19" s="126"/>
      <c r="D19" s="127" t="s">
        <v>89</v>
      </c>
      <c r="E19" s="127"/>
      <c r="F19" s="127"/>
      <c r="G19" s="127"/>
      <c r="H19" s="127"/>
      <c r="I19" s="127"/>
      <c r="J19" s="127"/>
    </row>
    <row r="20" spans="2:12" ht="12.75" customHeight="1" x14ac:dyDescent="0.2">
      <c r="B20" s="128" t="s">
        <v>20</v>
      </c>
      <c r="C20" s="129"/>
      <c r="D20" s="100" t="s">
        <v>21</v>
      </c>
      <c r="E20" s="100" t="s">
        <v>22</v>
      </c>
      <c r="F20" s="130" t="s">
        <v>23</v>
      </c>
      <c r="G20" s="129"/>
      <c r="H20" s="129"/>
      <c r="I20" s="100" t="s">
        <v>21</v>
      </c>
      <c r="J20" s="101"/>
    </row>
    <row r="21" spans="2:12" x14ac:dyDescent="0.2">
      <c r="B21" s="145"/>
      <c r="C21" s="146"/>
      <c r="D21" s="70"/>
      <c r="E21" s="98"/>
      <c r="F21" s="147"/>
      <c r="G21" s="148"/>
      <c r="H21" s="148"/>
      <c r="I21" s="70"/>
      <c r="J21" s="102"/>
    </row>
    <row r="22" spans="2:12" ht="11.25" customHeight="1" x14ac:dyDescent="0.2">
      <c r="B22" s="103"/>
      <c r="C22" s="22"/>
      <c r="D22" s="22"/>
      <c r="E22" s="22"/>
      <c r="F22" s="149" t="s">
        <v>24</v>
      </c>
      <c r="G22" s="150"/>
      <c r="H22" s="150"/>
      <c r="I22" s="99" t="s">
        <v>21</v>
      </c>
      <c r="J22" s="104" t="s">
        <v>22</v>
      </c>
    </row>
    <row r="23" spans="2:12" ht="17.25" customHeight="1" thickBot="1" x14ac:dyDescent="0.25">
      <c r="B23" s="151" t="s">
        <v>25</v>
      </c>
      <c r="C23" s="152"/>
      <c r="D23" s="153" t="s">
        <v>42</v>
      </c>
      <c r="E23" s="153"/>
      <c r="F23" s="154"/>
      <c r="G23" s="155"/>
      <c r="H23" s="155"/>
      <c r="I23" s="105"/>
      <c r="J23" s="106"/>
    </row>
    <row r="24" spans="2:12" ht="4.5" customHeight="1" thickBot="1" x14ac:dyDescent="0.25">
      <c r="B24" s="45"/>
      <c r="C24" s="45"/>
      <c r="D24" s="45"/>
      <c r="E24" s="45"/>
      <c r="F24" s="45"/>
      <c r="G24" s="45"/>
      <c r="H24" s="45"/>
      <c r="I24" s="45"/>
      <c r="J24" s="45"/>
    </row>
    <row r="25" spans="2:12" ht="16.350000000000001" customHeight="1" thickBot="1" x14ac:dyDescent="0.3">
      <c r="B25" s="137" t="s">
        <v>27</v>
      </c>
      <c r="C25" s="137"/>
      <c r="D25" s="137"/>
      <c r="E25" s="137"/>
      <c r="F25" s="137"/>
      <c r="G25" s="137"/>
      <c r="H25" s="137"/>
      <c r="I25" s="137"/>
      <c r="J25" s="137"/>
    </row>
    <row r="26" spans="2:12" ht="13.5" x14ac:dyDescent="0.2">
      <c r="B26" s="138" t="s">
        <v>94</v>
      </c>
      <c r="C26" s="139"/>
      <c r="D26" s="139"/>
      <c r="E26" s="139"/>
      <c r="F26" s="139"/>
      <c r="G26" s="140" t="s">
        <v>92</v>
      </c>
      <c r="H26" s="141"/>
      <c r="I26" s="141"/>
      <c r="J26" s="142"/>
    </row>
    <row r="27" spans="2:12" x14ac:dyDescent="0.2">
      <c r="B27" s="143" t="s">
        <v>28</v>
      </c>
      <c r="C27" s="144"/>
      <c r="D27" s="144"/>
      <c r="E27" s="144"/>
      <c r="F27" s="23"/>
      <c r="G27" s="24" t="s">
        <v>29</v>
      </c>
      <c r="H27" s="23" t="s">
        <v>30</v>
      </c>
      <c r="I27" s="23" t="s">
        <v>31</v>
      </c>
      <c r="J27" s="89" t="s">
        <v>76</v>
      </c>
    </row>
    <row r="28" spans="2:12" x14ac:dyDescent="0.2">
      <c r="B28" s="143"/>
      <c r="C28" s="144"/>
      <c r="D28" s="144"/>
      <c r="E28" s="144"/>
      <c r="F28" s="25"/>
      <c r="G28" s="26" t="s">
        <v>32</v>
      </c>
      <c r="H28" s="25" t="s">
        <v>33</v>
      </c>
      <c r="I28" s="25" t="s">
        <v>75</v>
      </c>
      <c r="J28" s="90"/>
    </row>
    <row r="29" spans="2:12" ht="15" customHeight="1" x14ac:dyDescent="0.2">
      <c r="B29" s="91" t="s">
        <v>77</v>
      </c>
      <c r="C29" s="27"/>
      <c r="D29" s="27"/>
      <c r="E29" s="27"/>
      <c r="F29" s="28"/>
      <c r="G29" s="4">
        <f>E40</f>
        <v>0</v>
      </c>
      <c r="H29" s="29">
        <f>G29</f>
        <v>0</v>
      </c>
      <c r="I29" s="75">
        <f>IF(G32="Sim",0,VLOOKUP(D11,I43:J47,2,FALSE))</f>
        <v>176.78</v>
      </c>
      <c r="J29" s="92">
        <f>I29*H29</f>
        <v>0</v>
      </c>
    </row>
    <row r="30" spans="2:12" ht="14.25" customHeight="1" x14ac:dyDescent="0.2">
      <c r="B30" s="93" t="s">
        <v>90</v>
      </c>
      <c r="C30" s="3"/>
      <c r="D30" s="3"/>
      <c r="E30" s="3"/>
      <c r="F30" s="85" t="s">
        <v>34</v>
      </c>
      <c r="G30" s="86"/>
      <c r="H30" s="87"/>
      <c r="I30" s="88"/>
      <c r="J30" s="94"/>
    </row>
    <row r="31" spans="2:12" ht="15.75" customHeight="1" x14ac:dyDescent="0.2">
      <c r="B31" s="159" t="s">
        <v>87</v>
      </c>
      <c r="C31" s="160"/>
      <c r="D31" s="160"/>
      <c r="E31" s="160"/>
      <c r="F31" s="160"/>
      <c r="G31" s="160"/>
      <c r="H31" s="160"/>
      <c r="I31" s="160"/>
      <c r="J31" s="95">
        <f>SUM(J29:J30)</f>
        <v>0</v>
      </c>
      <c r="L31" s="5"/>
    </row>
    <row r="32" spans="2:12" ht="15" customHeight="1" thickBot="1" x14ac:dyDescent="0.25">
      <c r="B32" s="161" t="s">
        <v>86</v>
      </c>
      <c r="C32" s="162"/>
      <c r="D32" s="162"/>
      <c r="E32" s="162"/>
      <c r="F32" s="162"/>
      <c r="G32" s="96" t="s">
        <v>34</v>
      </c>
      <c r="H32" s="163" t="s">
        <v>88</v>
      </c>
      <c r="I32" s="163"/>
      <c r="J32" s="97">
        <f>$J$31</f>
        <v>0</v>
      </c>
    </row>
    <row r="33" spans="2:15" ht="3.75" hidden="1" customHeight="1" thickBot="1" x14ac:dyDescent="0.25">
      <c r="B33" s="77" t="s">
        <v>35</v>
      </c>
      <c r="C33" s="78"/>
      <c r="D33" s="78"/>
      <c r="E33" s="78"/>
      <c r="F33" s="78"/>
      <c r="G33" s="78"/>
      <c r="H33" s="78"/>
      <c r="I33" s="78"/>
      <c r="J33" s="78"/>
    </row>
    <row r="34" spans="2:15" ht="0.75" hidden="1" customHeight="1" thickBot="1" x14ac:dyDescent="0.25">
      <c r="B34" s="79" t="s">
        <v>36</v>
      </c>
      <c r="C34" s="156">
        <f>D21+E21</f>
        <v>0</v>
      </c>
      <c r="D34" s="156"/>
      <c r="E34" s="79"/>
      <c r="F34" s="79"/>
      <c r="G34" s="79"/>
      <c r="H34" s="79" t="s">
        <v>37</v>
      </c>
      <c r="I34" s="79"/>
      <c r="J34" s="79"/>
    </row>
    <row r="35" spans="2:15" ht="13.5" hidden="1" thickBot="1" x14ac:dyDescent="0.25">
      <c r="B35" s="79" t="s">
        <v>38</v>
      </c>
      <c r="C35" s="156">
        <f>I23+J23</f>
        <v>0</v>
      </c>
      <c r="D35" s="156"/>
      <c r="E35" s="80">
        <f>C35-C34</f>
        <v>0</v>
      </c>
      <c r="F35" s="79">
        <f>INT(C35-C34)</f>
        <v>0</v>
      </c>
      <c r="G35" s="80">
        <f>E35-F35</f>
        <v>0</v>
      </c>
      <c r="H35" s="79">
        <f>G35*24</f>
        <v>0</v>
      </c>
      <c r="I35" s="79"/>
      <c r="J35" s="79"/>
    </row>
    <row r="36" spans="2:15" ht="13.5" hidden="1" thickBot="1" x14ac:dyDescent="0.25">
      <c r="B36" s="79"/>
      <c r="C36" s="79"/>
      <c r="D36" s="79"/>
      <c r="E36" s="79"/>
      <c r="F36" s="79"/>
      <c r="G36" s="79"/>
      <c r="H36" s="79"/>
      <c r="I36" s="79"/>
      <c r="J36" s="79"/>
    </row>
    <row r="37" spans="2:15" ht="13.5" hidden="1" thickBot="1" x14ac:dyDescent="0.25">
      <c r="B37" s="79" t="s">
        <v>39</v>
      </c>
      <c r="C37" s="79"/>
      <c r="D37" s="79"/>
      <c r="E37" s="79">
        <f>F35</f>
        <v>0</v>
      </c>
      <c r="F37" s="79"/>
      <c r="G37" s="79" t="s">
        <v>47</v>
      </c>
      <c r="H37" s="79"/>
      <c r="I37" s="79" t="s">
        <v>40</v>
      </c>
      <c r="J37" s="79"/>
    </row>
    <row r="38" spans="2:15" ht="13.5" hidden="1" thickBot="1" x14ac:dyDescent="0.25">
      <c r="B38" s="79" t="s">
        <v>41</v>
      </c>
      <c r="C38" s="79"/>
      <c r="D38" s="79"/>
      <c r="E38" s="79">
        <f>IF(H35&lt;=6,0,IF(H35&lt;8.001,0.5,0))</f>
        <v>0</v>
      </c>
      <c r="F38" s="79"/>
      <c r="G38" s="79" t="s">
        <v>34</v>
      </c>
      <c r="H38" s="79"/>
      <c r="I38" s="81" t="s">
        <v>42</v>
      </c>
      <c r="J38" s="79"/>
    </row>
    <row r="39" spans="2:15" ht="13.5" hidden="1" thickBot="1" x14ac:dyDescent="0.25">
      <c r="B39" s="79" t="s">
        <v>43</v>
      </c>
      <c r="C39" s="79"/>
      <c r="D39" s="79"/>
      <c r="E39" s="79">
        <f>IF(H35&gt;8.001,1,0)</f>
        <v>0</v>
      </c>
      <c r="F39" s="79"/>
      <c r="G39" s="79"/>
      <c r="H39" s="79"/>
      <c r="I39" s="81" t="s">
        <v>54</v>
      </c>
      <c r="J39" s="79"/>
    </row>
    <row r="40" spans="2:15" ht="13.5" hidden="1" thickBot="1" x14ac:dyDescent="0.25">
      <c r="B40" s="82" t="s">
        <v>44</v>
      </c>
      <c r="C40" s="82"/>
      <c r="D40" s="82"/>
      <c r="E40" s="82">
        <f>SUM(E37:E39)</f>
        <v>0</v>
      </c>
      <c r="F40" s="79"/>
      <c r="G40" s="79"/>
      <c r="H40" s="79"/>
      <c r="I40" s="81" t="s">
        <v>26</v>
      </c>
      <c r="J40" s="79"/>
    </row>
    <row r="41" spans="2:15" ht="13.5" hidden="1" thickBot="1" x14ac:dyDescent="0.25">
      <c r="B41" s="79"/>
      <c r="C41" s="79"/>
      <c r="D41" s="79"/>
      <c r="E41" s="79"/>
      <c r="F41" s="79"/>
      <c r="G41" s="79"/>
      <c r="H41" s="79"/>
      <c r="I41" s="81" t="s">
        <v>45</v>
      </c>
      <c r="J41" s="79"/>
    </row>
    <row r="42" spans="2:15" ht="13.5" hidden="1" thickBot="1" x14ac:dyDescent="0.25">
      <c r="B42" s="83" t="s">
        <v>78</v>
      </c>
      <c r="C42" s="79" t="s">
        <v>79</v>
      </c>
      <c r="D42" s="79" t="s">
        <v>80</v>
      </c>
      <c r="E42" s="79" t="s">
        <v>81</v>
      </c>
      <c r="F42" s="79" t="s">
        <v>82</v>
      </c>
      <c r="G42" s="79" t="s">
        <v>83</v>
      </c>
      <c r="H42" s="79"/>
      <c r="I42" s="82" t="s">
        <v>46</v>
      </c>
      <c r="J42" s="81"/>
      <c r="K42" s="31"/>
      <c r="L42" s="31"/>
      <c r="M42" s="31"/>
      <c r="N42" s="31"/>
    </row>
    <row r="43" spans="2:15" ht="13.5" hidden="1" thickBot="1" x14ac:dyDescent="0.25">
      <c r="B43" s="81" t="s">
        <v>92</v>
      </c>
      <c r="C43" s="79">
        <v>295.08999999999997</v>
      </c>
      <c r="D43" s="79">
        <v>265.17</v>
      </c>
      <c r="E43" s="79">
        <v>236.62</v>
      </c>
      <c r="F43" s="79">
        <v>206.7</v>
      </c>
      <c r="G43" s="79">
        <v>176.78</v>
      </c>
      <c r="H43" s="79"/>
      <c r="I43" s="79" t="s">
        <v>79</v>
      </c>
      <c r="J43" s="84" t="b">
        <f>IF(D11="Secretário de Estado",VLOOKUP(G26,B43:G47,2,FALSE))</f>
        <v>0</v>
      </c>
      <c r="M43" s="30"/>
      <c r="N43" s="30"/>
      <c r="O43" s="68"/>
    </row>
    <row r="44" spans="2:15" ht="13.5" hidden="1" thickBot="1" x14ac:dyDescent="0.25">
      <c r="B44" s="81" t="s">
        <v>93</v>
      </c>
      <c r="C44" s="79">
        <v>385.32</v>
      </c>
      <c r="D44" s="79">
        <v>363.27</v>
      </c>
      <c r="E44" s="79">
        <v>303.58999999999997</v>
      </c>
      <c r="F44" s="79">
        <v>272.45999999999998</v>
      </c>
      <c r="G44" s="79">
        <v>242.61</v>
      </c>
      <c r="H44" s="79"/>
      <c r="I44" s="79" t="s">
        <v>80</v>
      </c>
      <c r="J44" s="84" t="b">
        <f>IF(D11="Diretor Geral (DAS-1)",VLOOKUP(G26,B43:G47,3,FALSE))</f>
        <v>0</v>
      </c>
      <c r="M44" s="30"/>
      <c r="N44" s="30"/>
      <c r="O44" s="68"/>
    </row>
    <row r="45" spans="2:15" ht="13.5" hidden="1" thickBot="1" x14ac:dyDescent="0.25">
      <c r="B45" s="81" t="s">
        <v>72</v>
      </c>
      <c r="C45" s="79">
        <v>383.52</v>
      </c>
      <c r="D45" s="79">
        <v>353.24</v>
      </c>
      <c r="E45" s="79">
        <v>324.22000000000003</v>
      </c>
      <c r="F45" s="79">
        <v>295.20999999999998</v>
      </c>
      <c r="G45" s="79">
        <v>264.93</v>
      </c>
      <c r="H45" s="79"/>
      <c r="I45" s="79" t="s">
        <v>81</v>
      </c>
      <c r="J45" s="84" t="b">
        <f>IF(D11="Chefe de Departamento e Cargos em Comissão, simbologia DAS-2 a DAS-5",VLOOKUP(G26,B43:G47,4,FALSE))</f>
        <v>0</v>
      </c>
      <c r="M45" s="30"/>
      <c r="N45" s="30"/>
      <c r="O45" s="68"/>
    </row>
    <row r="46" spans="2:15" ht="13.5" hidden="1" thickBot="1" x14ac:dyDescent="0.25">
      <c r="B46" s="81" t="s">
        <v>73</v>
      </c>
      <c r="C46" s="79">
        <v>398.91</v>
      </c>
      <c r="D46" s="79">
        <v>370.86</v>
      </c>
      <c r="E46" s="79">
        <v>341.57</v>
      </c>
      <c r="F46" s="79">
        <v>313.52</v>
      </c>
      <c r="G46" s="79">
        <v>287.89999999999998</v>
      </c>
      <c r="H46" s="79"/>
      <c r="I46" s="79" t="s">
        <v>82</v>
      </c>
      <c r="J46" s="84" t="b">
        <f>IF(D11="Técnicos com formação superior e cargos em comissão, símbolo 1-C a 15-C",VLOOKUP(G26,B43:G47,5,FALSE))</f>
        <v>0</v>
      </c>
      <c r="N46" s="107"/>
    </row>
    <row r="47" spans="2:15" ht="1.5" customHeight="1" thickBot="1" x14ac:dyDescent="0.25">
      <c r="B47" s="31" t="s">
        <v>74</v>
      </c>
      <c r="C47" s="30">
        <v>456.3</v>
      </c>
      <c r="D47" s="30">
        <v>425.09</v>
      </c>
      <c r="E47" s="30">
        <v>395.2</v>
      </c>
      <c r="F47" s="30">
        <v>377</v>
      </c>
      <c r="G47" s="30">
        <v>334.1</v>
      </c>
      <c r="H47" s="30"/>
      <c r="I47" s="30" t="s">
        <v>85</v>
      </c>
      <c r="J47" s="69">
        <f>IF(D11="Demais Funcionários",VLOOKUP(G26,B43:G47,6,FALSE))</f>
        <v>176.78</v>
      </c>
    </row>
    <row r="48" spans="2:15" x14ac:dyDescent="0.2">
      <c r="B48" s="13" t="s">
        <v>48</v>
      </c>
      <c r="C48" s="32"/>
      <c r="D48" s="60" t="s">
        <v>34</v>
      </c>
      <c r="E48" s="21" t="str">
        <f>IF(D48="Sim","    Justificar abaixo o motivo do complemento:","  ")</f>
        <v xml:space="preserve">  </v>
      </c>
      <c r="F48" s="33"/>
      <c r="G48" s="33"/>
      <c r="H48" s="33"/>
      <c r="I48" s="33"/>
      <c r="J48" s="34"/>
    </row>
    <row r="49" spans="2:10" ht="12.75" customHeight="1" x14ac:dyDescent="0.2">
      <c r="B49" s="157"/>
      <c r="C49" s="157"/>
      <c r="D49" s="157"/>
      <c r="E49" s="157"/>
      <c r="F49" s="157"/>
      <c r="G49" s="157"/>
      <c r="H49" s="157"/>
      <c r="I49" s="157"/>
      <c r="J49" s="157"/>
    </row>
    <row r="50" spans="2:10" ht="9.75" customHeight="1" thickBot="1" x14ac:dyDescent="0.25">
      <c r="B50" s="46"/>
      <c r="C50" s="6"/>
      <c r="D50" s="6"/>
      <c r="E50" s="6"/>
      <c r="F50" s="47"/>
      <c r="G50" s="47"/>
      <c r="H50" s="47"/>
      <c r="I50" s="47"/>
      <c r="J50" s="48"/>
    </row>
    <row r="51" spans="2:10" ht="12.95" customHeight="1" thickBot="1" x14ac:dyDescent="0.25">
      <c r="B51" s="158" t="s">
        <v>49</v>
      </c>
      <c r="C51" s="158"/>
      <c r="D51" s="158"/>
      <c r="E51" s="158"/>
      <c r="F51" s="158"/>
      <c r="G51" s="158"/>
      <c r="H51" s="158"/>
      <c r="I51" s="158"/>
      <c r="J51" s="158"/>
    </row>
    <row r="52" spans="2:10" x14ac:dyDescent="0.2">
      <c r="B52" s="158"/>
      <c r="C52" s="158"/>
      <c r="D52" s="158"/>
      <c r="E52" s="158"/>
      <c r="F52" s="158"/>
      <c r="G52" s="158"/>
      <c r="H52" s="158"/>
      <c r="I52" s="158"/>
      <c r="J52" s="158"/>
    </row>
    <row r="53" spans="2:10" ht="6" customHeight="1" x14ac:dyDescent="0.2">
      <c r="B53" s="49"/>
      <c r="C53" s="3"/>
      <c r="D53" s="3"/>
      <c r="E53" s="3"/>
      <c r="F53" s="3"/>
      <c r="G53" s="3"/>
      <c r="H53" s="3"/>
      <c r="I53" s="3"/>
      <c r="J53" s="50"/>
    </row>
    <row r="54" spans="2:10" x14ac:dyDescent="0.2">
      <c r="B54" s="146"/>
      <c r="C54" s="146"/>
      <c r="D54" s="76">
        <f ca="1">TODAY()</f>
        <v>45250</v>
      </c>
      <c r="E54" s="3"/>
      <c r="F54" s="3"/>
      <c r="G54" s="3"/>
      <c r="H54" s="3"/>
      <c r="I54" s="3"/>
      <c r="J54" s="50"/>
    </row>
    <row r="55" spans="2:10" x14ac:dyDescent="0.2">
      <c r="B55" s="51"/>
      <c r="C55" s="52"/>
      <c r="D55" s="53"/>
      <c r="E55" s="3"/>
      <c r="F55" s="3"/>
      <c r="G55" s="3"/>
      <c r="H55" s="3"/>
      <c r="I55" s="3"/>
      <c r="J55" s="50"/>
    </row>
    <row r="56" spans="2:10" x14ac:dyDescent="0.2">
      <c r="B56" s="54"/>
      <c r="C56" s="27"/>
      <c r="D56" s="3"/>
      <c r="E56" s="27"/>
      <c r="F56" s="27"/>
      <c r="G56" s="27"/>
      <c r="H56" s="3"/>
      <c r="I56" s="27"/>
      <c r="J56" s="55"/>
    </row>
    <row r="57" spans="2:10" x14ac:dyDescent="0.2">
      <c r="B57" s="164" t="s">
        <v>50</v>
      </c>
      <c r="C57" s="164"/>
      <c r="D57" s="56"/>
      <c r="E57" s="165" t="s">
        <v>51</v>
      </c>
      <c r="F57" s="165"/>
      <c r="G57" s="165"/>
      <c r="H57" s="56"/>
      <c r="I57" s="166" t="s">
        <v>91</v>
      </c>
      <c r="J57" s="166"/>
    </row>
    <row r="58" spans="2:10" ht="13.5" thickBot="1" x14ac:dyDescent="0.25">
      <c r="B58" s="57"/>
      <c r="C58" s="58"/>
      <c r="D58" s="59"/>
      <c r="E58" s="167" t="s">
        <v>52</v>
      </c>
      <c r="F58" s="167"/>
      <c r="G58" s="167"/>
      <c r="H58" s="59"/>
      <c r="I58" s="168"/>
      <c r="J58" s="168"/>
    </row>
    <row r="59" spans="2:10" ht="3.75" customHeight="1" thickBot="1" x14ac:dyDescent="0.25"/>
    <row r="60" spans="2:10" x14ac:dyDescent="0.2">
      <c r="B60" s="172" t="s">
        <v>53</v>
      </c>
      <c r="C60" s="172"/>
      <c r="D60" s="173"/>
      <c r="E60" s="173"/>
      <c r="F60" s="173"/>
      <c r="G60" s="173"/>
      <c r="H60" s="173"/>
      <c r="I60" s="173"/>
      <c r="J60" s="173"/>
    </row>
    <row r="61" spans="2:10" ht="3.75" customHeight="1" thickBot="1" x14ac:dyDescent="0.25">
      <c r="B61" s="174"/>
      <c r="C61" s="174"/>
      <c r="D61" s="174"/>
      <c r="E61" s="174"/>
      <c r="F61" s="174"/>
      <c r="G61" s="174"/>
      <c r="H61" s="174"/>
      <c r="I61" s="174"/>
      <c r="J61" s="174"/>
    </row>
    <row r="62" spans="2:10" customFormat="1" x14ac:dyDescent="0.2">
      <c r="B62" s="169" t="s">
        <v>95</v>
      </c>
      <c r="C62" s="170"/>
      <c r="D62" s="170"/>
      <c r="E62" s="170"/>
      <c r="F62" s="170"/>
      <c r="G62" s="170"/>
      <c r="H62" s="170"/>
      <c r="I62" s="170"/>
      <c r="J62" s="170"/>
    </row>
    <row r="63" spans="2:10" customFormat="1" ht="12.95" customHeight="1" x14ac:dyDescent="0.2">
      <c r="B63" s="171" t="s">
        <v>98</v>
      </c>
      <c r="C63" s="171"/>
      <c r="D63" s="171"/>
      <c r="E63" s="171"/>
      <c r="F63" s="171"/>
      <c r="G63" s="171"/>
      <c r="H63" s="171"/>
      <c r="I63" s="171"/>
      <c r="J63" s="171"/>
    </row>
    <row r="64" spans="2:10" customFormat="1" ht="11.1" customHeight="1" x14ac:dyDescent="0.2">
      <c r="B64" s="171" t="s">
        <v>96</v>
      </c>
      <c r="C64" s="171"/>
      <c r="D64" s="171"/>
      <c r="E64" s="171"/>
      <c r="F64" s="171"/>
      <c r="G64" s="171"/>
      <c r="H64" s="171"/>
      <c r="I64" s="171"/>
      <c r="J64" s="171"/>
    </row>
    <row r="65" spans="2:10" customFormat="1" ht="12.95" customHeight="1" x14ac:dyDescent="0.2">
      <c r="B65" s="171" t="s">
        <v>97</v>
      </c>
      <c r="C65" s="171"/>
      <c r="D65" s="171"/>
      <c r="E65" s="171"/>
      <c r="F65" s="171"/>
      <c r="G65" s="171"/>
      <c r="H65" s="171"/>
      <c r="I65" s="171"/>
      <c r="J65" s="171"/>
    </row>
    <row r="66" spans="2:10" x14ac:dyDescent="0.2">
      <c r="B66" s="7"/>
    </row>
    <row r="67" spans="2:10" x14ac:dyDescent="0.2">
      <c r="B67" s="7"/>
    </row>
    <row r="68" spans="2:10" x14ac:dyDescent="0.2">
      <c r="B68" s="7"/>
    </row>
  </sheetData>
  <sheetProtection algorithmName="SHA-512" hashValue="7F36X/EI2uJpvMn8TjjUhgWnFE9XGJQuflMxfyk5YRUBzBTt0NKEkJ3p0OwVF3mQx6OQYO6DQQJmmejeIZvCpg==" saltValue="JqygE6C8L75zPUEb377ehw==" spinCount="100000" sheet="1" objects="1" scenarios="1"/>
  <protectedRanges>
    <protectedRange sqref="B18:J18" name="Motivo da viagem"/>
  </protectedRanges>
  <mergeCells count="57">
    <mergeCell ref="B62:J62"/>
    <mergeCell ref="B63:J63"/>
    <mergeCell ref="B64:J64"/>
    <mergeCell ref="B65:J65"/>
    <mergeCell ref="B60:C60"/>
    <mergeCell ref="D60:J60"/>
    <mergeCell ref="B61:J61"/>
    <mergeCell ref="B57:C57"/>
    <mergeCell ref="E57:G57"/>
    <mergeCell ref="I57:J57"/>
    <mergeCell ref="E58:G58"/>
    <mergeCell ref="I58:J58"/>
    <mergeCell ref="C35:D35"/>
    <mergeCell ref="B49:J49"/>
    <mergeCell ref="B51:J52"/>
    <mergeCell ref="B54:C54"/>
    <mergeCell ref="B31:I31"/>
    <mergeCell ref="B32:F32"/>
    <mergeCell ref="H32:I32"/>
    <mergeCell ref="C34:D34"/>
    <mergeCell ref="B25:J25"/>
    <mergeCell ref="B26:F26"/>
    <mergeCell ref="G26:J26"/>
    <mergeCell ref="B27:E28"/>
    <mergeCell ref="B21:C21"/>
    <mergeCell ref="F21:H21"/>
    <mergeCell ref="F22:H22"/>
    <mergeCell ref="B23:C23"/>
    <mergeCell ref="D23:E23"/>
    <mergeCell ref="F23:H23"/>
    <mergeCell ref="B19:C19"/>
    <mergeCell ref="D19:J19"/>
    <mergeCell ref="B20:C20"/>
    <mergeCell ref="F20:H20"/>
    <mergeCell ref="B16:C16"/>
    <mergeCell ref="D16:J16"/>
    <mergeCell ref="B17:J17"/>
    <mergeCell ref="B18:J18"/>
    <mergeCell ref="B10:C10"/>
    <mergeCell ref="D10:G10"/>
    <mergeCell ref="H10:I10"/>
    <mergeCell ref="B14:J14"/>
    <mergeCell ref="C15:D15"/>
    <mergeCell ref="F15:G15"/>
    <mergeCell ref="I15:J15"/>
    <mergeCell ref="C12:E12"/>
    <mergeCell ref="G12:H12"/>
    <mergeCell ref="B13:C13"/>
    <mergeCell ref="E13:F13"/>
    <mergeCell ref="D11:J11"/>
    <mergeCell ref="I4:J4"/>
    <mergeCell ref="B6:J6"/>
    <mergeCell ref="B7:J7"/>
    <mergeCell ref="B8:J8"/>
    <mergeCell ref="C9:D9"/>
    <mergeCell ref="E9:F9"/>
    <mergeCell ref="G9:H9"/>
  </mergeCells>
  <phoneticPr fontId="25" type="noConversion"/>
  <dataValidations count="5">
    <dataValidation type="list" operator="equal" allowBlank="1" showErrorMessage="1" sqref="D23:E23" xr:uid="{00000000-0002-0000-0000-000000000000}">
      <formula1>$I$38:$I$42</formula1>
      <formula2>0</formula2>
    </dataValidation>
    <dataValidation type="list" operator="equal" allowBlank="1" showErrorMessage="1" sqref="G26:J26" xr:uid="{00000000-0002-0000-0000-000001000000}">
      <formula1>$B$43:$B$47</formula1>
    </dataValidation>
    <dataValidation type="list" operator="equal" allowBlank="1" showErrorMessage="1" sqref="D48" xr:uid="{00000000-0002-0000-0000-000002000000}">
      <formula1>$G$43:$G$44</formula1>
      <formula2>0</formula2>
    </dataValidation>
    <dataValidation type="list" operator="equal" allowBlank="1" showErrorMessage="1" sqref="G32 F30" xr:uid="{6E560E54-60FC-414F-9038-1284C9EAB27B}">
      <formula1>$G$37:$G$38</formula1>
    </dataValidation>
    <dataValidation type="list" allowBlank="1" showInputMessage="1" showErrorMessage="1" sqref="D11:J11" xr:uid="{4BEC43BC-C9D5-46E3-BD14-780F79397E14}">
      <formula1>$I$44:$I$47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ignoredErrors>
    <ignoredError sqref="J3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B7" sqref="B7:J7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9"/>
      <c r="C1" s="10"/>
      <c r="D1" s="10"/>
      <c r="E1" s="10"/>
      <c r="F1" s="10"/>
      <c r="G1" s="10"/>
      <c r="H1" s="10"/>
      <c r="I1" s="10"/>
      <c r="J1" s="10"/>
    </row>
    <row r="2" spans="2:10" x14ac:dyDescent="0.2">
      <c r="B2" s="2" t="s">
        <v>0</v>
      </c>
      <c r="C2" s="10"/>
      <c r="D2" s="10"/>
      <c r="E2" s="10"/>
      <c r="F2" s="10"/>
      <c r="G2" s="10"/>
      <c r="H2" s="10"/>
      <c r="I2" s="10"/>
      <c r="J2" s="10"/>
    </row>
    <row r="3" spans="2:10" x14ac:dyDescent="0.2">
      <c r="B3" s="10"/>
      <c r="C3" s="10"/>
      <c r="D3" s="10"/>
      <c r="E3" s="10"/>
      <c r="F3" s="10"/>
      <c r="G3" s="10"/>
      <c r="H3" s="10"/>
      <c r="I3" s="10"/>
      <c r="J3" s="10"/>
    </row>
    <row r="4" spans="2:10" x14ac:dyDescent="0.2">
      <c r="B4" s="10"/>
      <c r="C4" s="10"/>
      <c r="D4" s="10"/>
      <c r="E4" s="10"/>
      <c r="F4" s="10"/>
      <c r="G4" s="10"/>
      <c r="H4" s="10"/>
      <c r="I4" s="10"/>
      <c r="J4" s="10"/>
    </row>
    <row r="5" spans="2:10" x14ac:dyDescent="0.2">
      <c r="B5" s="10"/>
      <c r="C5" s="10"/>
      <c r="D5" s="10"/>
      <c r="E5" s="10"/>
      <c r="F5" s="10"/>
      <c r="G5" s="10"/>
      <c r="H5" s="10"/>
      <c r="I5" s="10"/>
      <c r="J5" s="10"/>
    </row>
    <row r="6" spans="2:10" ht="25.5" customHeight="1" x14ac:dyDescent="0.2">
      <c r="B6" s="11"/>
      <c r="C6" s="11"/>
      <c r="D6" s="11"/>
      <c r="E6" s="11"/>
      <c r="F6" s="11"/>
      <c r="G6" s="11"/>
      <c r="H6" s="179"/>
      <c r="I6" s="180"/>
      <c r="J6" s="180"/>
    </row>
    <row r="7" spans="2:10" x14ac:dyDescent="0.2">
      <c r="B7" s="181" t="s">
        <v>100</v>
      </c>
      <c r="C7" s="181"/>
      <c r="D7" s="181"/>
      <c r="E7" s="181"/>
      <c r="F7" s="181"/>
      <c r="G7" s="181"/>
      <c r="H7" s="181"/>
      <c r="I7" s="181"/>
      <c r="J7" s="181"/>
    </row>
    <row r="8" spans="2:10" ht="5.25" customHeight="1" x14ac:dyDescent="0.2">
      <c r="B8" s="35"/>
      <c r="C8" s="35"/>
      <c r="D8" s="35"/>
      <c r="E8" s="35"/>
      <c r="F8" s="35"/>
      <c r="G8" s="35"/>
      <c r="H8" s="35"/>
      <c r="I8" s="35"/>
      <c r="J8" s="35"/>
    </row>
    <row r="9" spans="2:10" x14ac:dyDescent="0.2">
      <c r="B9" s="182" t="s">
        <v>57</v>
      </c>
      <c r="C9" s="182"/>
      <c r="D9" s="182"/>
      <c r="E9" s="182"/>
      <c r="F9" s="182"/>
      <c r="G9" s="182"/>
      <c r="H9" s="182"/>
      <c r="I9" s="182"/>
      <c r="J9" s="182"/>
    </row>
    <row r="10" spans="2:10" ht="4.5" customHeight="1" x14ac:dyDescent="0.2">
      <c r="B10" s="182"/>
      <c r="C10" s="182"/>
      <c r="D10" s="182"/>
      <c r="E10" s="182"/>
      <c r="F10" s="182"/>
      <c r="G10" s="182"/>
      <c r="H10" s="182"/>
      <c r="I10" s="182"/>
      <c r="J10" s="182"/>
    </row>
    <row r="11" spans="2:10" ht="9" customHeight="1" thickBot="1" x14ac:dyDescent="0.25">
      <c r="B11" s="35"/>
      <c r="C11" s="35"/>
      <c r="D11" s="35"/>
      <c r="E11" s="35"/>
      <c r="F11" s="35"/>
      <c r="G11" s="35"/>
      <c r="H11" s="35"/>
      <c r="I11" s="35"/>
      <c r="J11" s="35"/>
    </row>
    <row r="12" spans="2:10" ht="13.5" thickBot="1" x14ac:dyDescent="0.25">
      <c r="B12" s="183" t="s">
        <v>58</v>
      </c>
      <c r="C12" s="183"/>
      <c r="D12" s="183"/>
      <c r="E12" s="184">
        <f>DIARIAS_2022!$C$9</f>
        <v>0</v>
      </c>
      <c r="F12" s="185"/>
      <c r="G12" s="185"/>
      <c r="H12" s="185"/>
      <c r="I12" s="185"/>
      <c r="J12" s="186"/>
    </row>
    <row r="13" spans="2:10" ht="9" customHeight="1" thickBot="1" x14ac:dyDescent="0.25">
      <c r="B13" s="36"/>
      <c r="C13" s="36"/>
      <c r="D13" s="36"/>
      <c r="E13" s="37"/>
      <c r="F13" s="37"/>
      <c r="G13" s="37"/>
      <c r="H13" s="37"/>
      <c r="I13" s="37"/>
      <c r="J13" s="37"/>
    </row>
    <row r="14" spans="2:10" x14ac:dyDescent="0.2">
      <c r="B14" s="187" t="s">
        <v>59</v>
      </c>
      <c r="C14" s="187"/>
      <c r="D14" s="187"/>
      <c r="E14" s="188">
        <f>DIARIAS_2022!$D$10</f>
        <v>0</v>
      </c>
      <c r="F14" s="188"/>
      <c r="G14" s="188"/>
      <c r="H14" s="188"/>
      <c r="I14" s="188"/>
      <c r="J14" s="188"/>
    </row>
    <row r="15" spans="2:10" x14ac:dyDescent="0.2">
      <c r="B15" s="189" t="s">
        <v>60</v>
      </c>
      <c r="C15" s="189"/>
      <c r="D15" s="189"/>
      <c r="E15" s="190">
        <f>DIARIAS_2022!$G$9</f>
        <v>0</v>
      </c>
      <c r="F15" s="191"/>
      <c r="G15" s="191"/>
      <c r="H15" s="191"/>
      <c r="I15" s="191"/>
      <c r="J15" s="192"/>
    </row>
    <row r="16" spans="2:10" ht="13.5" customHeight="1" thickBot="1" x14ac:dyDescent="0.25">
      <c r="B16" s="175" t="s">
        <v>61</v>
      </c>
      <c r="C16" s="175"/>
      <c r="D16" s="175"/>
      <c r="E16" s="176" t="str">
        <f>DIARIAS_2022!$D$19</f>
        <v>preencher</v>
      </c>
      <c r="F16" s="193"/>
      <c r="G16" s="193"/>
      <c r="H16" s="193"/>
      <c r="I16" s="193"/>
      <c r="J16" s="194"/>
    </row>
    <row r="17" spans="2:10" ht="13.5" thickBot="1" x14ac:dyDescent="0.25">
      <c r="B17" s="38"/>
      <c r="C17" s="38"/>
      <c r="D17" s="38"/>
      <c r="E17" s="39"/>
      <c r="F17" s="39"/>
      <c r="G17" s="39"/>
      <c r="H17" s="39"/>
      <c r="I17" s="39"/>
      <c r="J17" s="39"/>
    </row>
    <row r="18" spans="2:10" x14ac:dyDescent="0.2">
      <c r="B18" s="195" t="s">
        <v>20</v>
      </c>
      <c r="C18" s="195"/>
      <c r="D18" s="195"/>
      <c r="E18" s="195"/>
      <c r="F18" s="195"/>
      <c r="G18" s="195"/>
      <c r="H18" s="195"/>
      <c r="I18" s="195"/>
      <c r="J18" s="195"/>
    </row>
    <row r="19" spans="2:10" ht="13.5" thickBot="1" x14ac:dyDescent="0.25">
      <c r="B19" s="175" t="s">
        <v>62</v>
      </c>
      <c r="C19" s="175"/>
      <c r="D19" s="176">
        <f>DIARIAS_2022!$B$21</f>
        <v>0</v>
      </c>
      <c r="E19" s="177"/>
      <c r="F19" s="40" t="s">
        <v>63</v>
      </c>
      <c r="G19" s="61">
        <f>DIARIAS_2022!$D$21</f>
        <v>0</v>
      </c>
      <c r="H19" s="178" t="s">
        <v>64</v>
      </c>
      <c r="I19" s="178"/>
      <c r="J19" s="67">
        <f>DIARIAS_2022!$E$21</f>
        <v>0</v>
      </c>
    </row>
    <row r="20" spans="2:10" ht="13.5" thickBot="1" x14ac:dyDescent="0.25">
      <c r="B20" s="38"/>
      <c r="C20" s="38"/>
      <c r="D20" s="39"/>
      <c r="E20" s="39"/>
      <c r="F20" s="41"/>
      <c r="G20" s="35"/>
      <c r="H20" s="38"/>
      <c r="I20" s="38"/>
      <c r="J20" s="35"/>
    </row>
    <row r="21" spans="2:10" x14ac:dyDescent="0.2">
      <c r="B21" s="195" t="s">
        <v>23</v>
      </c>
      <c r="C21" s="195"/>
      <c r="D21" s="195"/>
      <c r="E21" s="195"/>
      <c r="F21" s="195"/>
      <c r="G21" s="195"/>
      <c r="H21" s="195"/>
      <c r="I21" s="195"/>
      <c r="J21" s="195"/>
    </row>
    <row r="22" spans="2:10" ht="13.5" thickBot="1" x14ac:dyDescent="0.25">
      <c r="B22" s="175" t="s">
        <v>62</v>
      </c>
      <c r="C22" s="175"/>
      <c r="D22" s="199">
        <f>DIARIAS_2022!$F$21</f>
        <v>0</v>
      </c>
      <c r="E22" s="199"/>
      <c r="F22" s="40" t="s">
        <v>63</v>
      </c>
      <c r="G22" s="66">
        <f>DIARIAS_2022!$I$21</f>
        <v>0</v>
      </c>
      <c r="H22" s="178" t="s">
        <v>64</v>
      </c>
      <c r="I22" s="178"/>
      <c r="J22" s="67">
        <f>DIARIAS_2022!$J$21</f>
        <v>0</v>
      </c>
    </row>
    <row r="23" spans="2:10" ht="13.5" thickBot="1" x14ac:dyDescent="0.25">
      <c r="B23" s="38"/>
      <c r="C23" s="38"/>
      <c r="D23" s="39"/>
      <c r="E23" s="39"/>
      <c r="F23" s="41"/>
      <c r="G23" s="35"/>
      <c r="H23" s="38"/>
      <c r="I23" s="38"/>
      <c r="J23" s="35"/>
    </row>
    <row r="24" spans="2:10" x14ac:dyDescent="0.2">
      <c r="B24" s="200" t="s">
        <v>24</v>
      </c>
      <c r="C24" s="200"/>
      <c r="D24" s="200"/>
      <c r="E24" s="200"/>
      <c r="F24" s="200"/>
      <c r="G24" s="200"/>
      <c r="H24" s="200"/>
      <c r="I24" s="200"/>
      <c r="J24" s="200"/>
    </row>
    <row r="25" spans="2:10" ht="13.5" thickBot="1" x14ac:dyDescent="0.25">
      <c r="B25" s="175" t="s">
        <v>62</v>
      </c>
      <c r="C25" s="175"/>
      <c r="D25" s="201">
        <f>DIARIAS_2022!$F$23</f>
        <v>0</v>
      </c>
      <c r="E25" s="201"/>
      <c r="F25" s="40" t="s">
        <v>63</v>
      </c>
      <c r="G25" s="66">
        <f>DIARIAS_2022!$I$23</f>
        <v>0</v>
      </c>
      <c r="H25" s="178" t="s">
        <v>64</v>
      </c>
      <c r="I25" s="178"/>
      <c r="J25" s="67">
        <f>DIARIAS_2022!$J$23</f>
        <v>0</v>
      </c>
    </row>
    <row r="26" spans="2:10" ht="13.5" thickBot="1" x14ac:dyDescent="0.25">
      <c r="B26" s="35"/>
      <c r="C26" s="35"/>
      <c r="D26" s="35"/>
      <c r="E26" s="35"/>
      <c r="F26" s="35"/>
      <c r="G26" s="35"/>
      <c r="H26" s="35"/>
      <c r="I26" s="35"/>
      <c r="J26" s="35"/>
    </row>
    <row r="27" spans="2:10" x14ac:dyDescent="0.2">
      <c r="B27" s="202" t="s">
        <v>70</v>
      </c>
      <c r="C27" s="202"/>
      <c r="D27" s="202"/>
      <c r="E27" s="202"/>
      <c r="F27" s="202"/>
      <c r="G27" s="202"/>
      <c r="H27" s="202"/>
      <c r="I27" s="202"/>
      <c r="J27" s="202"/>
    </row>
    <row r="28" spans="2:10" ht="54.75" customHeight="1" thickBot="1" x14ac:dyDescent="0.25">
      <c r="B28" s="203">
        <f>DIARIAS_2022!$B$18</f>
        <v>0</v>
      </c>
      <c r="C28" s="204"/>
      <c r="D28" s="204"/>
      <c r="E28" s="204"/>
      <c r="F28" s="204"/>
      <c r="G28" s="204"/>
      <c r="H28" s="204"/>
      <c r="I28" s="204"/>
      <c r="J28" s="205"/>
    </row>
    <row r="29" spans="2:10" ht="13.5" thickBot="1" x14ac:dyDescent="0.25">
      <c r="B29" s="42"/>
      <c r="C29" s="42"/>
      <c r="D29" s="42"/>
      <c r="E29" s="42"/>
      <c r="F29" s="42"/>
      <c r="G29" s="42"/>
      <c r="H29" s="42"/>
      <c r="I29" s="42"/>
      <c r="J29" s="42"/>
    </row>
    <row r="30" spans="2:10" x14ac:dyDescent="0.2">
      <c r="B30" s="202" t="s">
        <v>65</v>
      </c>
      <c r="C30" s="202"/>
      <c r="D30" s="202"/>
      <c r="E30" s="202"/>
      <c r="F30" s="202"/>
      <c r="G30" s="202"/>
      <c r="H30" s="202"/>
      <c r="I30" s="202"/>
      <c r="J30" s="202"/>
    </row>
    <row r="31" spans="2:10" ht="57" customHeight="1" thickBot="1" x14ac:dyDescent="0.25">
      <c r="B31" s="196"/>
      <c r="C31" s="197"/>
      <c r="D31" s="197"/>
      <c r="E31" s="197"/>
      <c r="F31" s="197"/>
      <c r="G31" s="197"/>
      <c r="H31" s="197"/>
      <c r="I31" s="197"/>
      <c r="J31" s="198"/>
    </row>
    <row r="32" spans="2:10" ht="13.5" thickBot="1" x14ac:dyDescent="0.25">
      <c r="B32" s="42"/>
      <c r="C32" s="42"/>
      <c r="D32" s="42"/>
      <c r="E32" s="42"/>
      <c r="F32" s="42"/>
      <c r="G32" s="42"/>
      <c r="H32" s="42"/>
      <c r="I32" s="42"/>
      <c r="J32" s="42"/>
    </row>
    <row r="33" spans="2:10" x14ac:dyDescent="0.2">
      <c r="B33" s="202" t="s">
        <v>66</v>
      </c>
      <c r="C33" s="202"/>
      <c r="D33" s="202"/>
      <c r="E33" s="202"/>
      <c r="F33" s="202"/>
      <c r="G33" s="202"/>
      <c r="H33" s="202"/>
      <c r="I33" s="202"/>
      <c r="J33" s="202"/>
    </row>
    <row r="34" spans="2:10" ht="68.25" customHeight="1" thickBot="1" x14ac:dyDescent="0.25">
      <c r="B34" s="196"/>
      <c r="C34" s="197"/>
      <c r="D34" s="197"/>
      <c r="E34" s="197"/>
      <c r="F34" s="197"/>
      <c r="G34" s="197"/>
      <c r="H34" s="197"/>
      <c r="I34" s="197"/>
      <c r="J34" s="198"/>
    </row>
    <row r="35" spans="2:10" ht="13.5" thickBot="1" x14ac:dyDescent="0.25">
      <c r="B35" s="43"/>
      <c r="C35" s="43"/>
      <c r="D35" s="43"/>
      <c r="E35" s="43"/>
      <c r="F35" s="43"/>
      <c r="G35" s="43"/>
      <c r="H35" s="43"/>
      <c r="I35" s="43"/>
      <c r="J35" s="43"/>
    </row>
    <row r="36" spans="2:10" ht="13.5" thickBot="1" x14ac:dyDescent="0.25">
      <c r="B36" s="208" t="s">
        <v>67</v>
      </c>
      <c r="C36" s="208"/>
      <c r="D36" s="209" t="s">
        <v>21</v>
      </c>
      <c r="E36" s="209"/>
      <c r="F36" s="44"/>
      <c r="G36" s="208" t="s">
        <v>67</v>
      </c>
      <c r="H36" s="208"/>
      <c r="I36" s="209" t="s">
        <v>21</v>
      </c>
      <c r="J36" s="209"/>
    </row>
    <row r="37" spans="2:10" ht="15.75" thickBot="1" x14ac:dyDescent="0.25">
      <c r="B37" s="210" t="e">
        <f>DIARIAS_2022!#REF!</f>
        <v>#REF!</v>
      </c>
      <c r="C37" s="210"/>
      <c r="D37" s="211">
        <f ca="1">TODAY()</f>
        <v>45250</v>
      </c>
      <c r="E37" s="211"/>
      <c r="F37" s="35"/>
      <c r="G37" s="210" t="e">
        <f>DIARIAS_2022!#REF!</f>
        <v>#REF!</v>
      </c>
      <c r="H37" s="210"/>
      <c r="I37" s="211">
        <f ca="1">TODAY()</f>
        <v>45250</v>
      </c>
      <c r="J37" s="211"/>
    </row>
    <row r="39" spans="2:10" ht="24" customHeight="1" x14ac:dyDescent="0.2">
      <c r="B39" s="12"/>
      <c r="C39" s="12"/>
      <c r="D39" s="12"/>
      <c r="E39" s="12"/>
      <c r="G39" s="12"/>
      <c r="H39" s="12"/>
      <c r="I39" s="12"/>
      <c r="J39" s="12"/>
    </row>
    <row r="40" spans="2:10" x14ac:dyDescent="0.2">
      <c r="B40" s="207" t="s">
        <v>68</v>
      </c>
      <c r="C40" s="207"/>
      <c r="D40" s="207"/>
      <c r="E40" s="207"/>
      <c r="G40" s="207" t="s">
        <v>69</v>
      </c>
      <c r="H40" s="207"/>
      <c r="I40" s="207"/>
      <c r="J40" s="207"/>
    </row>
    <row r="42" spans="2:10" ht="16.5" customHeight="1" x14ac:dyDescent="0.2">
      <c r="D42" s="12"/>
      <c r="E42" s="12"/>
      <c r="F42" s="12"/>
      <c r="G42" s="12"/>
      <c r="H42" s="88"/>
    </row>
    <row r="43" spans="2:10" ht="24" customHeight="1" x14ac:dyDescent="0.2">
      <c r="E43" s="206" t="s">
        <v>91</v>
      </c>
      <c r="F43" s="206"/>
      <c r="G43" s="206"/>
      <c r="H43" s="206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E43:H43"/>
    <mergeCell ref="B40:E40"/>
    <mergeCell ref="G40:J40"/>
    <mergeCell ref="B36:C36"/>
    <mergeCell ref="D36:E36"/>
    <mergeCell ref="G36:H36"/>
    <mergeCell ref="I36:J36"/>
    <mergeCell ref="B37:C37"/>
    <mergeCell ref="D37:E37"/>
    <mergeCell ref="G37:H37"/>
    <mergeCell ref="I37:J37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7" ma:contentTypeDescription="Crie um novo documento." ma:contentTypeScope="" ma:versionID="cb2da287a8d310f7b6ca5584de1cb605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77e3343a6d6e268c1aadb6fa0598377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Props1.xml><?xml version="1.0" encoding="utf-8"?>
<ds:datastoreItem xmlns:ds="http://schemas.openxmlformats.org/officeDocument/2006/customXml" ds:itemID="{1DD95E1E-EBD4-4517-A258-94FB40B279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DCBA1D-D643-47A6-AE0F-29559B7126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EC3284-A84E-4181-AEDC-6A1B45F43BC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b088af7-2961-4f99-aa72-92d305d9cd18"/>
    <ds:schemaRef ds:uri="http://schemas.microsoft.com/office/2006/documentManagement/types"/>
    <ds:schemaRef ds:uri="http://purl.org/dc/terms/"/>
    <ds:schemaRef ds:uri="7314426b-9029-4cbd-a2d6-91ee60c3fd9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DIARIAS_2022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Barbara Zanini</cp:lastModifiedBy>
  <cp:revision>0</cp:revision>
  <cp:lastPrinted>2020-03-03T18:36:01Z</cp:lastPrinted>
  <dcterms:created xsi:type="dcterms:W3CDTF">1601-01-01T00:00:00Z</dcterms:created>
  <dcterms:modified xsi:type="dcterms:W3CDTF">2023-11-20T11:50:43Z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